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5" activeTab="0"/>
  </bookViews>
  <sheets>
    <sheet name="Содержание" sheetId="1" r:id="rId1"/>
    <sheet name="Тек.рем.Зар.,1" sheetId="2" r:id="rId2"/>
    <sheet name="Тек.рем.Зар.2" sheetId="3" r:id="rId3"/>
    <sheet name="Тек.рем.Зареч,7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<sst xmlns="http://schemas.openxmlformats.org/spreadsheetml/2006/main" count="477" uniqueCount="224">
  <si>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</si>
  <si>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</si>
  <si>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</si>
  <si>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</si>
  <si>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</si>
  <si>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</si>
  <si>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</si>
  <si>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 xml:space="preserve">Теплый период </t>
  </si>
  <si>
    <t>подметание придомовой территории</t>
  </si>
  <si>
    <t>6 раз в неделю</t>
  </si>
  <si>
    <t>уборка газонов</t>
  </si>
  <si>
    <t>1 раз в неделю</t>
  </si>
  <si>
    <t>уборка детских и спортивных площадок</t>
  </si>
  <si>
    <t>2 раза в неделю</t>
  </si>
  <si>
    <t>покос травы</t>
  </si>
  <si>
    <t>2 раза в сезон</t>
  </si>
  <si>
    <t>уборка отмосток</t>
  </si>
  <si>
    <t>по мере необходимости</t>
  </si>
  <si>
    <t>уборка приямков</t>
  </si>
  <si>
    <t>1 раз в месяц</t>
  </si>
  <si>
    <t>заполнение песочницы песком</t>
  </si>
  <si>
    <t>1 раз в год</t>
  </si>
  <si>
    <t>мелкий ремонт детских площадок, элементов благоустройства, без замены</t>
  </si>
  <si>
    <t>очистка урн от мусора</t>
  </si>
  <si>
    <t>обрезка крон кустарников</t>
  </si>
  <si>
    <t>вырезка сухих ветвей и поросли деревьев</t>
  </si>
  <si>
    <t>в стоимость работ не входит</t>
  </si>
  <si>
    <t>поливка территории, газонов</t>
  </si>
  <si>
    <t>погрузка мусора для транспортировки</t>
  </si>
  <si>
    <t xml:space="preserve">не позднее 3-х суток </t>
  </si>
  <si>
    <t>подметание приподъезных ступеней и площадок</t>
  </si>
  <si>
    <t>снос аварийных деревьев</t>
  </si>
  <si>
    <t>протирка указателей, очистка от объявлений</t>
  </si>
  <si>
    <t>5 раз за период</t>
  </si>
  <si>
    <t>1.2.</t>
  </si>
  <si>
    <t>Зимний период</t>
  </si>
  <si>
    <t>подметание, сдвижка снега до 2-х см без предварит. Обработки</t>
  </si>
  <si>
    <t>уборка газонов (территорий без покрытий)</t>
  </si>
  <si>
    <t>подметание территории с усовершенствованными покрытиями в дни без снегопада</t>
  </si>
  <si>
    <t>посыпка наледи песком или смесью с предварительной подготовкой смеси</t>
  </si>
  <si>
    <t>2 раза в месяц</t>
  </si>
  <si>
    <t>очистка территории от наледи</t>
  </si>
  <si>
    <t>механизированная уборка машинами</t>
  </si>
  <si>
    <t>не позднее 4 часов после снегопада</t>
  </si>
  <si>
    <t>очистка приподъездных ступеней и маршей от наледи вручную</t>
  </si>
  <si>
    <t>2.</t>
  </si>
  <si>
    <t>Обслуживание мусоропроводов, мусорокамер</t>
  </si>
  <si>
    <t>профилактический осмотр мусоропроводов</t>
  </si>
  <si>
    <t>2 раза в год</t>
  </si>
  <si>
    <t>удаление мусора из мусороприемных камер</t>
  </si>
  <si>
    <t>по графику</t>
  </si>
  <si>
    <t>устранение засоров</t>
  </si>
  <si>
    <t>дезинфекция мусоросборников, м/приемных камер</t>
  </si>
  <si>
    <t>1 раз в 6 месяцев</t>
  </si>
  <si>
    <t>уборка мусороприемных камер, влажное подметание</t>
  </si>
  <si>
    <t>3.</t>
  </si>
  <si>
    <t>Обслуживание системы отопления</t>
  </si>
  <si>
    <t>осмотр системы центрального отопления, проверка состояния трубопровода, регулировочной и запорной арматуры</t>
  </si>
  <si>
    <t>ликвидация воздушных пробок</t>
  </si>
  <si>
    <t>в течение смены</t>
  </si>
  <si>
    <t>консервация тепловых и элеваторных узлов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</si>
  <si>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</si>
  <si>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</si>
  <si>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</si>
  <si>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</si>
  <si>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</si>
  <si>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</si>
  <si>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</si>
  <si>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обслуживание приборов учета (периодическая поверка)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</si>
  <si>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</si>
  <si>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</si>
  <si>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в течении смены поступления заявки о низких t-х параметрах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</si>
  <si>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</si>
  <si>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</si>
  <si>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</si>
  <si>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</si>
  <si>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</si>
  <si>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осмотр системы горячего водоснабжения</t>
  </si>
  <si>
    <t>проверка исправности запорной арматуры, санитарно-технических приборов общедомового имущества</t>
  </si>
  <si>
    <t xml:space="preserve">уплотнение сгонов 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</si>
  <si>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</si>
  <si>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</si>
  <si>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</si>
  <si>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</si>
  <si>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</si>
  <si>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</si>
  <si>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</si>
  <si>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</si>
  <si>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</si>
  <si>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</si>
  <si>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</si>
  <si>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и ремонт штепсельных розеток и выключателей в местах общего пользования (с заменой электропроводки до 1 м)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</si>
  <si>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</si>
  <si>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</si>
  <si>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</si>
  <si>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Мероприятия по содержанию конструктивных элементов здания и придомового инвентаря</t>
  </si>
  <si>
    <t>осмотр контруктивных элементов здания (составление дефектных актов на обнаружение трещин, проседания фундамента, контруклона)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</si>
  <si>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</si>
  <si>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</si>
  <si>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</si>
  <si>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</si>
  <si>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</si>
  <si>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в течение 1 суток с момента обнаружения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</si>
  <si>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</si>
  <si>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</si>
  <si>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</si>
  <si>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</si>
  <si>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</si>
  <si>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</si>
  <si>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</si>
  <si>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Обслуживание вентиляционных каналов</t>
  </si>
  <si>
    <t>проверка исправности канализационных вытяжек</t>
  </si>
  <si>
    <t>проверка состояния продухов в цоколях зданий</t>
  </si>
  <si>
    <t>8.</t>
  </si>
  <si>
    <t>Обслуживание эл. плит</t>
  </si>
  <si>
    <t>профилактический осмотр электрических плит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</si>
  <si>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</si>
  <si>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</si>
  <si>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</si>
  <si>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10.</t>
  </si>
  <si>
    <t>Проведение диагностики лифтов, отработавших гарантийный срок. Проведение тех. освидетельствования</t>
  </si>
  <si>
    <t>11.</t>
  </si>
  <si>
    <t xml:space="preserve">Обслуживание лифтового хозяйства (диспетчеризованного УБДЛ) </t>
  </si>
  <si>
    <t>постоянно</t>
  </si>
  <si>
    <t>Аварийно-диспетчерское обслуживание</t>
  </si>
  <si>
    <r>
      <t>Проведение электроизмерений (</t>
    </r>
    <r>
      <rPr>
        <b/>
        <sz val="7"/>
        <rFont val="Arial Cyr"/>
        <family val="2"/>
      </rPr>
      <t>измерение сопротивления изоляции до 1000В, заземляющего устройства</t>
    </r>
    <r>
      <rPr>
        <b/>
        <sz val="8"/>
        <rFont val="Arial Cyr"/>
        <family val="2"/>
      </rPr>
      <t>)</t>
    </r>
  </si>
  <si>
    <t>1 раз в 3 года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</si>
  <si>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</si>
  <si>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</si>
  <si>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</si>
  <si>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</si>
  <si>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Услуги по начислению и сбору платежей населения</t>
  </si>
  <si>
    <t>Плата за управление многоквартирным домом</t>
  </si>
  <si>
    <t>Сбор и вывоз ТБО</t>
  </si>
  <si>
    <t>ИТОГО работ по содержанию</t>
  </si>
  <si>
    <t>Текущий ремонт общего имущества</t>
  </si>
  <si>
    <t>в соответствии с планом</t>
  </si>
  <si>
    <t>ВСЕГО размер платы руб/кв.м</t>
  </si>
  <si>
    <t>Обязательный перечень работ и услуг, входящих в размер платы 20,24 рублей/кв.м. за содержание и ремонт жилья по договорам управления на 2015 год:  ул. Заречная, д. 1, 2, 7 (все удобства, эл. плиты)</t>
  </si>
  <si>
    <t>Перечень работ по текущему ремонту общего имущества на 2015 год исходя из 3,54 руб/кв.м</t>
  </si>
  <si>
    <t xml:space="preserve"> собственников помещений в многоквартирном доме по ул. Заречная, д. 1</t>
  </si>
  <si>
    <t>общей площадью</t>
  </si>
  <si>
    <t>к.в.м</t>
  </si>
  <si>
    <t>Основание для определения объемов работ</t>
  </si>
  <si>
    <t>Акт осеннего осмотра 2014г.</t>
  </si>
  <si>
    <t>Основания для формирования цены за ед работы</t>
  </si>
  <si>
    <t>ТЕР (Территориальные единичные расценки)</t>
  </si>
  <si>
    <t>№ п\п</t>
  </si>
  <si>
    <t>Виды работ</t>
  </si>
  <si>
    <t>Предложения управляющей компании</t>
  </si>
  <si>
    <t>Комментарии</t>
  </si>
  <si>
    <t>Объем</t>
  </si>
  <si>
    <t>Стоимость за ед. работ, руб</t>
  </si>
  <si>
    <t>Сумма, руб</t>
  </si>
  <si>
    <t>Сумма на 1 м2 руб, год. Плата</t>
  </si>
  <si>
    <t>Сроки выполнения</t>
  </si>
  <si>
    <t>ед. изм</t>
  </si>
  <si>
    <t>кол-во</t>
  </si>
  <si>
    <t>Фундамент</t>
  </si>
  <si>
    <t>Бетонирование отмостки, входов в мусорокамеры</t>
  </si>
  <si>
    <t>м3</t>
  </si>
  <si>
    <t>Стены, фасады</t>
  </si>
  <si>
    <t>Ремонт входов в подъезды (по штукат, по бетону)</t>
  </si>
  <si>
    <t>под.</t>
  </si>
  <si>
    <t>Сканирование фасада (тепловизионное)</t>
  </si>
  <si>
    <t>дом</t>
  </si>
  <si>
    <t>Ремонт межпанельных швов</t>
  </si>
  <si>
    <t>м/п</t>
  </si>
  <si>
    <t>Крыши</t>
  </si>
  <si>
    <t>Ремонт отдельных участков примыканий, парапета</t>
  </si>
  <si>
    <t>кв.м.</t>
  </si>
  <si>
    <t>Ремонт испарителей</t>
  </si>
  <si>
    <t>м2</t>
  </si>
  <si>
    <t>Окна, двери</t>
  </si>
  <si>
    <t>Установка окон ПВХ (при ремонте подъезда)</t>
  </si>
  <si>
    <t>шт.</t>
  </si>
  <si>
    <t>Ремонт дверей выхода на кровлю</t>
  </si>
  <si>
    <t>шт</t>
  </si>
  <si>
    <t>Непредвиденные (остекление, ремонт дверей)</t>
  </si>
  <si>
    <t>Внутренняя отделка</t>
  </si>
  <si>
    <t>Текущий ремонт лестничных клеток</t>
  </si>
  <si>
    <t>Замена почтовых ящиков</t>
  </si>
  <si>
    <t>секц</t>
  </si>
  <si>
    <t>Отопление</t>
  </si>
  <si>
    <t>Непредвиденные</t>
  </si>
  <si>
    <t>Замена ЦО лестничных клеток д. 15</t>
  </si>
  <si>
    <t>м</t>
  </si>
  <si>
    <t>ГВС, ХВС, отведение</t>
  </si>
  <si>
    <r>
      <t xml:space="preserve">Замена внутренних трубопроводов канал </t>
    </r>
    <r>
      <rPr>
        <sz val="8"/>
        <rFont val="Symbol"/>
        <family val="1"/>
      </rPr>
      <t>Æ10</t>
    </r>
    <r>
      <rPr>
        <sz val="8"/>
        <rFont val="Arial Cyr"/>
        <family val="2"/>
      </rPr>
      <t>0 мм</t>
    </r>
  </si>
  <si>
    <r>
      <t xml:space="preserve">Замена внутренних трубопроводов канал </t>
    </r>
    <r>
      <rPr>
        <sz val="8"/>
        <rFont val="Symbol"/>
        <family val="1"/>
      </rPr>
      <t>Æ5</t>
    </r>
    <r>
      <rPr>
        <sz val="8"/>
        <rFont val="Arial Cyr"/>
        <family val="2"/>
      </rPr>
      <t>0 мм</t>
    </r>
  </si>
  <si>
    <t>Замена труб ГВС д. 25</t>
  </si>
  <si>
    <t>Замена зап арм  д 25 (латунный)</t>
  </si>
  <si>
    <t>Замена труб ливневой канализации</t>
  </si>
  <si>
    <t>Электроснабжение</t>
  </si>
  <si>
    <t>Электромонтажные работы</t>
  </si>
  <si>
    <t>Замена светильников с датчиками на движение</t>
  </si>
  <si>
    <t>Мусоропроводы</t>
  </si>
  <si>
    <t>Замена клапанов мусоропроводов</t>
  </si>
  <si>
    <t>Восстановление шиберов</t>
  </si>
  <si>
    <t>Благоустройство</t>
  </si>
  <si>
    <t>Окраска МАФ</t>
  </si>
  <si>
    <t>Устройство ограждений</t>
  </si>
  <si>
    <t>п/м</t>
  </si>
  <si>
    <t>Установка урн</t>
  </si>
  <si>
    <t>ИТОГО</t>
  </si>
  <si>
    <t>в том числе на непредвиденные</t>
  </si>
  <si>
    <t>ИТОГО тариф на текущий ремонт за месяц</t>
  </si>
  <si>
    <t>Перечень работ по текущему ремонту общего имущества на 2015 год исходя из 3,54 рублей /кв.м.</t>
  </si>
  <si>
    <t xml:space="preserve"> собственников помещений в многоквартирном доме по ул. Заречная, д. 2</t>
  </si>
  <si>
    <t>по схеме</t>
  </si>
  <si>
    <t>2,3 квартал</t>
  </si>
  <si>
    <t>под №4,6</t>
  </si>
  <si>
    <t>Косметический ремонт лестничных клеток</t>
  </si>
  <si>
    <t>Замена труб розлива ЦО д. 100</t>
  </si>
  <si>
    <t>Замена труб розлива ЦО д. 50</t>
  </si>
  <si>
    <t>Замена труб розлива ЦО д. 20</t>
  </si>
  <si>
    <t>Замена труб ХВС д. 76</t>
  </si>
  <si>
    <t>Замена труб ХВС д. 25</t>
  </si>
  <si>
    <t>Замена труб ГВС д. 50</t>
  </si>
  <si>
    <t>2,3квартал</t>
  </si>
  <si>
    <t>Замена контейнеров</t>
  </si>
  <si>
    <t xml:space="preserve"> собственников помещений в многоквартирном доме по ул. Заречная, д. 7</t>
  </si>
  <si>
    <t>3 квартал</t>
  </si>
  <si>
    <t>Под 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</si>
</sst>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2">
    <font>
      <sz val="10"/>
      <name val="Arial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52" applyFont="1" applyBorder="1" applyAlignment="1">
      <alignment horizontal="center" vertical="top"/>
      <protection/>
    </xf>
    <xf numFmtId="172" fontId="2" fillId="0" borderId="10" xfId="52" applyNumberFormat="1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vertical="top" wrapText="1"/>
      <protection/>
    </xf>
    <xf numFmtId="172" fontId="2" fillId="0" borderId="11" xfId="52" applyNumberFormat="1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vertical="top" wrapText="1"/>
      <protection/>
    </xf>
    <xf numFmtId="0" fontId="3" fillId="0" borderId="14" xfId="52" applyFont="1" applyBorder="1" applyAlignment="1">
      <alignment horizontal="center"/>
      <protection/>
    </xf>
    <xf numFmtId="0" fontId="4" fillId="0" borderId="0" xfId="52" applyFont="1" applyBorder="1" applyAlignment="1">
      <alignment vertical="top" wrapText="1"/>
      <protection/>
    </xf>
    <xf numFmtId="172" fontId="4" fillId="0" borderId="14" xfId="52" applyNumberFormat="1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172" fontId="3" fillId="0" borderId="14" xfId="52" applyNumberFormat="1" applyFont="1" applyBorder="1" applyAlignment="1">
      <alignment horizontal="center" vertical="top" wrapText="1"/>
      <protection/>
    </xf>
    <xf numFmtId="49" fontId="3" fillId="0" borderId="14" xfId="52" applyNumberFormat="1" applyFont="1" applyBorder="1" applyAlignment="1">
      <alignment horizontal="center"/>
      <protection/>
    </xf>
    <xf numFmtId="0" fontId="2" fillId="0" borderId="14" xfId="52" applyFont="1" applyBorder="1" applyAlignment="1">
      <alignment horizontal="center"/>
      <protection/>
    </xf>
    <xf numFmtId="0" fontId="2" fillId="0" borderId="16" xfId="52" applyFont="1" applyBorder="1" applyAlignment="1">
      <alignment horizontal="center"/>
      <protection/>
    </xf>
    <xf numFmtId="0" fontId="3" fillId="0" borderId="17" xfId="52" applyFont="1" applyBorder="1" applyAlignment="1">
      <alignment vertical="top" wrapText="1"/>
      <protection/>
    </xf>
    <xf numFmtId="172" fontId="3" fillId="0" borderId="16" xfId="52" applyNumberFormat="1" applyFont="1" applyBorder="1" applyAlignment="1">
      <alignment horizontal="center" vertical="top" wrapText="1"/>
      <protection/>
    </xf>
    <xf numFmtId="0" fontId="3" fillId="0" borderId="18" xfId="52" applyFont="1" applyBorder="1" applyAlignment="1">
      <alignment vertical="top" wrapText="1"/>
      <protection/>
    </xf>
    <xf numFmtId="172" fontId="2" fillId="33" borderId="11" xfId="52" applyNumberFormat="1" applyFont="1" applyFill="1" applyBorder="1" applyAlignment="1">
      <alignment horizontal="center" vertical="top" wrapText="1"/>
      <protection/>
    </xf>
    <xf numFmtId="172" fontId="2" fillId="0" borderId="16" xfId="52" applyNumberFormat="1" applyFont="1" applyBorder="1" applyAlignment="1">
      <alignment horizontal="center" vertical="top" wrapText="1"/>
      <protection/>
    </xf>
    <xf numFmtId="0" fontId="2" fillId="0" borderId="19" xfId="52" applyFont="1" applyBorder="1" applyAlignment="1">
      <alignment vertical="top" wrapText="1"/>
      <protection/>
    </xf>
    <xf numFmtId="172" fontId="2" fillId="33" borderId="10" xfId="52" applyNumberFormat="1" applyFont="1" applyFill="1" applyBorder="1" applyAlignment="1">
      <alignment horizontal="center" vertical="top" wrapText="1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center"/>
      <protection/>
    </xf>
    <xf numFmtId="172" fontId="2" fillId="0" borderId="11" xfId="52" applyNumberFormat="1" applyFont="1" applyFill="1" applyBorder="1" applyAlignment="1">
      <alignment horizontal="center" vertical="top" wrapText="1"/>
      <protection/>
    </xf>
    <xf numFmtId="172" fontId="2" fillId="0" borderId="14" xfId="52" applyNumberFormat="1" applyFont="1" applyFill="1" applyBorder="1" applyAlignment="1">
      <alignment horizontal="center" vertical="top" wrapText="1"/>
      <protection/>
    </xf>
    <xf numFmtId="172" fontId="2" fillId="0" borderId="16" xfId="52" applyNumberFormat="1" applyFont="1" applyFill="1" applyBorder="1" applyAlignment="1">
      <alignment horizontal="center" vertical="top" wrapText="1"/>
      <protection/>
    </xf>
    <xf numFmtId="172" fontId="2" fillId="0" borderId="10" xfId="52" applyNumberFormat="1" applyFont="1" applyFill="1" applyBorder="1" applyAlignment="1">
      <alignment horizontal="center" vertical="top" wrapText="1"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vertical="top" wrapText="1"/>
      <protection/>
    </xf>
    <xf numFmtId="0" fontId="2" fillId="0" borderId="11" xfId="52" applyFont="1" applyBorder="1" applyAlignment="1">
      <alignment vertical="top" wrapText="1"/>
      <protection/>
    </xf>
    <xf numFmtId="0" fontId="2" fillId="0" borderId="20" xfId="52" applyFont="1" applyBorder="1" applyAlignment="1">
      <alignment vertical="top" wrapText="1"/>
      <protection/>
    </xf>
    <xf numFmtId="172" fontId="2" fillId="0" borderId="21" xfId="52" applyNumberFormat="1" applyFont="1" applyBorder="1" applyAlignment="1">
      <alignment horizontal="center" vertical="top" wrapText="1"/>
      <protection/>
    </xf>
    <xf numFmtId="0" fontId="2" fillId="0" borderId="0" xfId="52" applyFont="1" applyBorder="1" applyAlignment="1">
      <alignment vertical="top" wrapText="1"/>
      <protection/>
    </xf>
    <xf numFmtId="172" fontId="2" fillId="0" borderId="0" xfId="52" applyNumberFormat="1" applyFont="1" applyBorder="1" applyAlignment="1">
      <alignment horizontal="center" vertical="top" wrapText="1"/>
      <protection/>
    </xf>
    <xf numFmtId="0" fontId="2" fillId="0" borderId="0" xfId="52" applyFont="1" applyBorder="1" applyAlignment="1">
      <alignment horizontal="center" wrapText="1"/>
      <protection/>
    </xf>
    <xf numFmtId="0" fontId="2" fillId="0" borderId="0" xfId="52" applyFont="1" applyFill="1" applyBorder="1" applyAlignment="1">
      <alignment horizontal="center"/>
      <protection/>
    </xf>
    <xf numFmtId="0" fontId="1" fillId="0" borderId="0" xfId="52">
      <alignment/>
      <protection/>
    </xf>
    <xf numFmtId="0" fontId="23" fillId="0" borderId="0" xfId="52" applyFont="1" applyFill="1">
      <alignment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2" fontId="2" fillId="0" borderId="0" xfId="52" applyNumberFormat="1" applyFont="1" applyFill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2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 wrapText="1"/>
      <protection/>
    </xf>
    <xf numFmtId="0" fontId="23" fillId="0" borderId="10" xfId="52" applyFont="1" applyBorder="1" applyAlignment="1">
      <alignment wrapText="1"/>
      <protection/>
    </xf>
    <xf numFmtId="2" fontId="23" fillId="0" borderId="10" xfId="52" applyNumberFormat="1" applyFont="1" applyBorder="1" applyAlignment="1">
      <alignment wrapText="1"/>
      <protection/>
    </xf>
    <xf numFmtId="0" fontId="3" fillId="33" borderId="10" xfId="52" applyFont="1" applyFill="1" applyBorder="1" applyAlignment="1">
      <alignment wrapText="1"/>
      <protection/>
    </xf>
    <xf numFmtId="0" fontId="23" fillId="33" borderId="10" xfId="52" applyFont="1" applyFill="1" applyBorder="1" applyAlignment="1">
      <alignment wrapText="1"/>
      <protection/>
    </xf>
    <xf numFmtId="2" fontId="23" fillId="33" borderId="10" xfId="52" applyNumberFormat="1" applyFont="1" applyFill="1" applyBorder="1" applyAlignment="1">
      <alignment wrapText="1"/>
      <protection/>
    </xf>
    <xf numFmtId="0" fontId="23" fillId="0" borderId="10" xfId="52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23" fillId="0" borderId="10" xfId="52" applyFont="1" applyFill="1" applyBorder="1" applyAlignment="1">
      <alignment wrapText="1"/>
      <protection/>
    </xf>
    <xf numFmtId="2" fontId="23" fillId="0" borderId="10" xfId="52" applyNumberFormat="1" applyFont="1" applyFill="1" applyBorder="1" applyAlignment="1">
      <alignment wrapText="1"/>
      <protection/>
    </xf>
    <xf numFmtId="16" fontId="23" fillId="0" borderId="10" xfId="52" applyNumberFormat="1" applyFont="1" applyBorder="1" applyAlignment="1">
      <alignment wrapText="1"/>
      <protection/>
    </xf>
    <xf numFmtId="0" fontId="2" fillId="0" borderId="10" xfId="52" applyFont="1" applyBorder="1" applyAlignment="1">
      <alignment horizontal="center" wrapText="1"/>
      <protection/>
    </xf>
    <xf numFmtId="2" fontId="2" fillId="0" borderId="10" xfId="52" applyNumberFormat="1" applyFont="1" applyBorder="1" applyAlignment="1">
      <alignment wrapText="1"/>
      <protection/>
    </xf>
    <xf numFmtId="0" fontId="23" fillId="0" borderId="0" xfId="52" applyFont="1">
      <alignment/>
      <protection/>
    </xf>
    <xf numFmtId="0" fontId="23" fillId="33" borderId="0" xfId="52" applyFont="1" applyFill="1">
      <alignment/>
      <protection/>
    </xf>
    <xf numFmtId="2" fontId="23" fillId="0" borderId="0" xfId="52" applyNumberFormat="1" applyFont="1">
      <alignment/>
      <protection/>
    </xf>
    <xf numFmtId="0" fontId="2" fillId="0" borderId="20" xfId="52" applyFont="1" applyBorder="1">
      <alignment/>
      <protection/>
    </xf>
    <xf numFmtId="0" fontId="23" fillId="0" borderId="21" xfId="52" applyFont="1" applyBorder="1">
      <alignment/>
      <protection/>
    </xf>
    <xf numFmtId="2" fontId="2" fillId="0" borderId="22" xfId="52" applyNumberFormat="1" applyFont="1" applyBorder="1">
      <alignment/>
      <protection/>
    </xf>
    <xf numFmtId="0" fontId="2" fillId="0" borderId="0" xfId="52" applyFont="1" applyBorder="1" applyAlignment="1">
      <alignment horizontal="center"/>
      <protection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2" fontId="2" fillId="0" borderId="0" xfId="52" applyNumberFormat="1" applyFont="1">
      <alignment/>
      <protection/>
    </xf>
    <xf numFmtId="0" fontId="3" fillId="0" borderId="10" xfId="52" applyFont="1" applyBorder="1" applyAlignment="1">
      <alignment horizontal="center" wrapText="1"/>
      <protection/>
    </xf>
    <xf numFmtId="2" fontId="3" fillId="0" borderId="10" xfId="52" applyNumberFormat="1" applyFont="1" applyBorder="1" applyAlignment="1">
      <alignment wrapText="1"/>
      <protection/>
    </xf>
    <xf numFmtId="2" fontId="3" fillId="33" borderId="10" xfId="52" applyNumberFormat="1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center" wrapText="1"/>
      <protection/>
    </xf>
    <xf numFmtId="2" fontId="3" fillId="0" borderId="10" xfId="52" applyNumberFormat="1" applyFont="1" applyFill="1" applyBorder="1" applyAlignment="1">
      <alignment wrapText="1"/>
      <protection/>
    </xf>
    <xf numFmtId="16" fontId="3" fillId="0" borderId="10" xfId="52" applyNumberFormat="1" applyFont="1" applyBorder="1" applyAlignment="1">
      <alignment wrapText="1"/>
      <protection/>
    </xf>
    <xf numFmtId="2" fontId="3" fillId="0" borderId="0" xfId="52" applyNumberFormat="1" applyFont="1">
      <alignment/>
      <protection/>
    </xf>
    <xf numFmtId="0" fontId="3" fillId="33" borderId="0" xfId="52" applyFont="1" applyFill="1">
      <alignment/>
      <protection/>
    </xf>
    <xf numFmtId="0" fontId="3" fillId="0" borderId="21" xfId="52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="99" zoomScaleNormal="99" zoomScalePageLayoutView="0" workbookViewId="0" topLeftCell="A1">
      <selection activeCell="B15" sqref="B15"/>
    </sheetView>
  </sheetViews>
  <sheetFormatPr defaultColWidth="11.57421875" defaultRowHeight="12.75"/>
  <cols>
    <col min="1" max="1" width="4.8515625" style="0" customWidth="1"/>
    <col min="2" max="2" width="51.57421875" style="0" customWidth="1"/>
    <col min="3" max="3" width="17.140625" style="0" customWidth="1"/>
    <col min="4" max="4" width="22.28125" style="0" customWidth="1"/>
  </cols>
  <sheetData>
    <row r="1" spans="1:4" ht="34.5" customHeight="1">
      <c r="A1" s="37" t="s">
        <v>138</v>
      </c>
      <c r="B1" s="37"/>
      <c r="C1" s="37"/>
      <c r="D1" s="37"/>
    </row>
    <row r="2" spans="1:4" ht="22.5">
      <c r="A2" s="1" t="s">
        <v>0</v>
      </c>
      <c r="B2" s="1" t="s">
        <v>1</v>
      </c>
      <c r="C2" s="2" t="s">
        <v>2</v>
      </c>
      <c r="D2" s="3" t="s">
        <v>3</v>
      </c>
    </row>
    <row r="3" spans="1:4" ht="12.75">
      <c r="A3" s="4" t="s">
        <v>4</v>
      </c>
      <c r="B3" s="5" t="s">
        <v>5</v>
      </c>
      <c r="C3" s="6">
        <v>2.02</v>
      </c>
      <c r="D3" s="7"/>
    </row>
    <row r="4" spans="1:4" ht="12.75">
      <c r="A4" s="8" t="s">
        <v>6</v>
      </c>
      <c r="B4" s="9" t="s">
        <v>7</v>
      </c>
      <c r="C4" s="10"/>
      <c r="D4" s="11"/>
    </row>
    <row r="5" spans="1:4" ht="12.75">
      <c r="A5" s="8"/>
      <c r="B5" s="12" t="s">
        <v>8</v>
      </c>
      <c r="C5" s="13"/>
      <c r="D5" s="11" t="s">
        <v>9</v>
      </c>
    </row>
    <row r="6" spans="1:4" ht="12.75">
      <c r="A6" s="8"/>
      <c r="B6" s="12" t="s">
        <v>10</v>
      </c>
      <c r="C6" s="13"/>
      <c r="D6" s="11" t="s">
        <v>11</v>
      </c>
    </row>
    <row r="7" spans="1:4" ht="12.75">
      <c r="A7" s="8"/>
      <c r="B7" s="12" t="s">
        <v>12</v>
      </c>
      <c r="C7" s="13"/>
      <c r="D7" s="11" t="s">
        <v>13</v>
      </c>
    </row>
    <row r="8" spans="1:4" ht="12.75">
      <c r="A8" s="8"/>
      <c r="B8" s="12" t="s">
        <v>14</v>
      </c>
      <c r="C8" s="13"/>
      <c r="D8" s="11" t="s">
        <v>15</v>
      </c>
    </row>
    <row r="9" spans="1:4" ht="12.75">
      <c r="A9" s="8"/>
      <c r="B9" s="12" t="s">
        <v>16</v>
      </c>
      <c r="C9" s="13"/>
      <c r="D9" s="11" t="s">
        <v>17</v>
      </c>
    </row>
    <row r="10" spans="1:4" ht="12.75">
      <c r="A10" s="8"/>
      <c r="B10" s="12" t="s">
        <v>18</v>
      </c>
      <c r="C10" s="13"/>
      <c r="D10" s="11" t="s">
        <v>19</v>
      </c>
    </row>
    <row r="11" spans="1:4" ht="12.75">
      <c r="A11" s="8"/>
      <c r="B11" s="12" t="s">
        <v>20</v>
      </c>
      <c r="C11" s="13"/>
      <c r="D11" s="11" t="s">
        <v>21</v>
      </c>
    </row>
    <row r="12" spans="1:4" ht="22.5">
      <c r="A12" s="8"/>
      <c r="B12" s="12" t="s">
        <v>22</v>
      </c>
      <c r="C12" s="13"/>
      <c r="D12" s="11" t="s">
        <v>21</v>
      </c>
    </row>
    <row r="13" spans="1:4" ht="12.75">
      <c r="A13" s="8"/>
      <c r="B13" s="12" t="s">
        <v>23</v>
      </c>
      <c r="C13" s="13"/>
      <c r="D13" s="11" t="s">
        <v>13</v>
      </c>
    </row>
    <row r="14" spans="1:4" ht="12.75">
      <c r="A14" s="8"/>
      <c r="B14" s="12" t="s">
        <v>24</v>
      </c>
      <c r="C14" s="13"/>
      <c r="D14" s="11" t="s">
        <v>21</v>
      </c>
    </row>
    <row r="15" spans="1:4" ht="22.5">
      <c r="A15" s="8"/>
      <c r="B15" s="12" t="s">
        <v>25</v>
      </c>
      <c r="C15" s="13"/>
      <c r="D15" s="11" t="s">
        <v>26</v>
      </c>
    </row>
    <row r="16" spans="1:4" ht="22.5">
      <c r="A16" s="8"/>
      <c r="B16" s="12" t="s">
        <v>27</v>
      </c>
      <c r="C16" s="13"/>
      <c r="D16" s="11" t="s">
        <v>26</v>
      </c>
    </row>
    <row r="17" spans="1:4" ht="12.75">
      <c r="A17" s="8"/>
      <c r="B17" s="12" t="s">
        <v>28</v>
      </c>
      <c r="C17" s="13"/>
      <c r="D17" s="11" t="s">
        <v>29</v>
      </c>
    </row>
    <row r="18" spans="1:4" ht="12.75">
      <c r="A18" s="8"/>
      <c r="B18" s="12" t="s">
        <v>30</v>
      </c>
      <c r="C18" s="13"/>
      <c r="D18" s="11" t="s">
        <v>9</v>
      </c>
    </row>
    <row r="19" spans="1:4" ht="22.5">
      <c r="A19" s="8"/>
      <c r="B19" s="12" t="s">
        <v>31</v>
      </c>
      <c r="C19" s="13"/>
      <c r="D19" s="11" t="s">
        <v>26</v>
      </c>
    </row>
    <row r="20" spans="1:4" ht="12.75">
      <c r="A20" s="8"/>
      <c r="B20" s="12" t="s">
        <v>32</v>
      </c>
      <c r="C20" s="13"/>
      <c r="D20" s="11" t="s">
        <v>33</v>
      </c>
    </row>
    <row r="21" spans="1:4" ht="12.75">
      <c r="A21" s="14" t="s">
        <v>34</v>
      </c>
      <c r="B21" s="9" t="s">
        <v>35</v>
      </c>
      <c r="C21" s="10"/>
      <c r="D21" s="11"/>
    </row>
    <row r="22" spans="1:4" ht="12.75">
      <c r="A22" s="15"/>
      <c r="B22" s="12" t="s">
        <v>36</v>
      </c>
      <c r="C22" s="13"/>
      <c r="D22" s="11" t="s">
        <v>17</v>
      </c>
    </row>
    <row r="23" spans="1:4" ht="22.5">
      <c r="A23" s="15"/>
      <c r="B23" s="12" t="s">
        <v>16</v>
      </c>
      <c r="C23" s="13"/>
      <c r="D23" s="11" t="s">
        <v>26</v>
      </c>
    </row>
    <row r="24" spans="1:4" ht="12.75">
      <c r="A24" s="15"/>
      <c r="B24" s="12" t="s">
        <v>37</v>
      </c>
      <c r="C24" s="13"/>
      <c r="D24" s="11" t="s">
        <v>17</v>
      </c>
    </row>
    <row r="25" spans="1:4" ht="22.5">
      <c r="A25" s="15"/>
      <c r="B25" s="12" t="s">
        <v>38</v>
      </c>
      <c r="C25" s="13"/>
      <c r="D25" s="11" t="s">
        <v>9</v>
      </c>
    </row>
    <row r="26" spans="1:4" ht="22.5">
      <c r="A26" s="15"/>
      <c r="B26" s="12" t="s">
        <v>39</v>
      </c>
      <c r="C26" s="13"/>
      <c r="D26" s="11" t="s">
        <v>17</v>
      </c>
    </row>
    <row r="27" spans="1:4" ht="12.75">
      <c r="A27" s="15"/>
      <c r="B27" s="12" t="s">
        <v>28</v>
      </c>
      <c r="C27" s="13"/>
      <c r="D27" s="11" t="s">
        <v>40</v>
      </c>
    </row>
    <row r="28" spans="1:4" ht="12.75">
      <c r="A28" s="15"/>
      <c r="B28" s="12" t="s">
        <v>41</v>
      </c>
      <c r="C28" s="13"/>
      <c r="D28" s="11" t="s">
        <v>13</v>
      </c>
    </row>
    <row r="29" spans="1:4" ht="22.5">
      <c r="A29" s="15"/>
      <c r="B29" s="12" t="s">
        <v>42</v>
      </c>
      <c r="C29" s="13"/>
      <c r="D29" s="11" t="s">
        <v>43</v>
      </c>
    </row>
    <row r="30" spans="1:4" ht="12.75">
      <c r="A30" s="16"/>
      <c r="B30" s="17" t="s">
        <v>44</v>
      </c>
      <c r="C30" s="18"/>
      <c r="D30" s="19" t="s">
        <v>13</v>
      </c>
    </row>
    <row r="31" spans="1:4" ht="12.75">
      <c r="A31" s="4" t="s">
        <v>45</v>
      </c>
      <c r="B31" s="5" t="s">
        <v>46</v>
      </c>
      <c r="C31" s="6">
        <v>0.82</v>
      </c>
      <c r="D31" s="7"/>
    </row>
    <row r="32" spans="1:4" ht="12.75">
      <c r="A32" s="15"/>
      <c r="B32" s="12" t="s">
        <v>47</v>
      </c>
      <c r="C32" s="13"/>
      <c r="D32" s="11" t="s">
        <v>48</v>
      </c>
    </row>
    <row r="33" spans="1:4" ht="12.75">
      <c r="A33" s="15"/>
      <c r="B33" s="12" t="s">
        <v>49</v>
      </c>
      <c r="C33" s="13"/>
      <c r="D33" s="11" t="s">
        <v>50</v>
      </c>
    </row>
    <row r="34" spans="1:4" ht="12.75">
      <c r="A34" s="15"/>
      <c r="B34" s="12" t="s">
        <v>51</v>
      </c>
      <c r="C34" s="13"/>
      <c r="D34" s="11" t="s">
        <v>17</v>
      </c>
    </row>
    <row r="35" spans="1:4" ht="12.75">
      <c r="A35" s="15"/>
      <c r="B35" s="12" t="s">
        <v>52</v>
      </c>
      <c r="C35" s="13"/>
      <c r="D35" s="11" t="s">
        <v>53</v>
      </c>
    </row>
    <row r="36" spans="1:4" ht="12.75">
      <c r="A36" s="16"/>
      <c r="B36" s="17" t="s">
        <v>54</v>
      </c>
      <c r="C36" s="18"/>
      <c r="D36" s="19" t="s">
        <v>21</v>
      </c>
    </row>
    <row r="37" spans="1:4" ht="12.75">
      <c r="A37" s="4" t="s">
        <v>55</v>
      </c>
      <c r="B37" s="5" t="s">
        <v>56</v>
      </c>
      <c r="C37" s="20">
        <v>1.88</v>
      </c>
      <c r="D37" s="7"/>
    </row>
    <row r="38" spans="1:4" ht="22.5">
      <c r="A38" s="15"/>
      <c r="B38" s="12" t="s">
        <v>57</v>
      </c>
      <c r="C38" s="13"/>
      <c r="D38" s="11" t="s">
        <v>48</v>
      </c>
    </row>
    <row r="39" spans="1:4" ht="12.75">
      <c r="A39" s="15"/>
      <c r="B39" s="12" t="s">
        <v>58</v>
      </c>
      <c r="C39" s="13"/>
      <c r="D39" s="11" t="s">
        <v>59</v>
      </c>
    </row>
    <row r="40" spans="1:4" ht="12.75">
      <c r="A40" s="15"/>
      <c r="B40" s="12" t="s">
        <v>60</v>
      </c>
      <c r="C40" s="13"/>
      <c r="D40" s="11" t="s">
        <v>21</v>
      </c>
    </row>
    <row r="41" spans="1:4" ht="12.75">
      <c r="A41" s="15"/>
      <c r="B41" s="12" t="s">
        <v>61</v>
      </c>
      <c r="C41" s="13"/>
      <c r="D41" s="11" t="s">
        <v>21</v>
      </c>
    </row>
    <row r="42" spans="1:4" ht="22.5">
      <c r="A42" s="15"/>
      <c r="B42" s="12" t="s">
        <v>62</v>
      </c>
      <c r="C42" s="13"/>
      <c r="D42" s="11" t="s">
        <v>48</v>
      </c>
    </row>
    <row r="43" spans="1:4" ht="12.75">
      <c r="A43" s="15"/>
      <c r="B43" s="12" t="s">
        <v>63</v>
      </c>
      <c r="C43" s="13"/>
      <c r="D43" s="11" t="s">
        <v>17</v>
      </c>
    </row>
    <row r="44" spans="1:4" ht="12.75">
      <c r="A44" s="15"/>
      <c r="B44" s="12" t="s">
        <v>64</v>
      </c>
      <c r="C44" s="13"/>
      <c r="D44" s="11" t="s">
        <v>17</v>
      </c>
    </row>
    <row r="45" spans="1:4" ht="12.75">
      <c r="A45" s="15"/>
      <c r="B45" s="12" t="s">
        <v>65</v>
      </c>
      <c r="C45" s="13"/>
      <c r="D45" s="11" t="s">
        <v>21</v>
      </c>
    </row>
    <row r="46" spans="1:4" ht="12.75">
      <c r="A46" s="15"/>
      <c r="B46" s="12" t="s">
        <v>66</v>
      </c>
      <c r="C46" s="13"/>
      <c r="D46" s="11" t="s">
        <v>21</v>
      </c>
    </row>
    <row r="47" spans="1:4" ht="12.75">
      <c r="A47" s="15"/>
      <c r="B47" s="12" t="s">
        <v>67</v>
      </c>
      <c r="C47" s="13"/>
      <c r="D47" s="11" t="s">
        <v>19</v>
      </c>
    </row>
    <row r="48" spans="1:4" ht="12.75">
      <c r="A48" s="15"/>
      <c r="B48" s="12" t="s">
        <v>68</v>
      </c>
      <c r="C48" s="13"/>
      <c r="D48" s="11" t="s">
        <v>50</v>
      </c>
    </row>
    <row r="49" spans="1:4" ht="22.5">
      <c r="A49" s="15"/>
      <c r="B49" s="12" t="s">
        <v>69</v>
      </c>
      <c r="C49" s="13"/>
      <c r="D49" s="11" t="s">
        <v>17</v>
      </c>
    </row>
    <row r="50" spans="1:4" ht="33.75">
      <c r="A50" s="15"/>
      <c r="B50" s="12" t="s">
        <v>70</v>
      </c>
      <c r="C50" s="13"/>
      <c r="D50" s="11" t="s">
        <v>71</v>
      </c>
    </row>
    <row r="51" spans="1:4" ht="33.75">
      <c r="A51" s="16"/>
      <c r="B51" s="17" t="s">
        <v>72</v>
      </c>
      <c r="C51" s="18"/>
      <c r="D51" s="19" t="s">
        <v>73</v>
      </c>
    </row>
    <row r="52" spans="1:4" ht="12.75">
      <c r="A52" s="4" t="s">
        <v>74</v>
      </c>
      <c r="B52" s="5" t="s">
        <v>75</v>
      </c>
      <c r="C52" s="20">
        <v>1.68</v>
      </c>
      <c r="D52" s="7"/>
    </row>
    <row r="53" spans="1:4" ht="12.75">
      <c r="A53" s="15"/>
      <c r="B53" s="12" t="s">
        <v>76</v>
      </c>
      <c r="C53" s="13"/>
      <c r="D53" s="11" t="s">
        <v>48</v>
      </c>
    </row>
    <row r="54" spans="1:4" ht="12.75">
      <c r="A54" s="15"/>
      <c r="B54" s="12" t="s">
        <v>77</v>
      </c>
      <c r="C54" s="13"/>
      <c r="D54" s="11" t="s">
        <v>48</v>
      </c>
    </row>
    <row r="55" spans="1:4" ht="22.5">
      <c r="A55" s="15"/>
      <c r="B55" s="12" t="s">
        <v>78</v>
      </c>
      <c r="C55" s="13"/>
      <c r="D55" s="11" t="s">
        <v>48</v>
      </c>
    </row>
    <row r="56" spans="1:4" ht="12.75">
      <c r="A56" s="15"/>
      <c r="B56" s="12" t="s">
        <v>79</v>
      </c>
      <c r="C56" s="13"/>
      <c r="D56" s="11" t="s">
        <v>48</v>
      </c>
    </row>
    <row r="57" spans="1:4" ht="12.75">
      <c r="A57" s="15"/>
      <c r="B57" s="12" t="s">
        <v>51</v>
      </c>
      <c r="C57" s="13"/>
      <c r="D57" s="11" t="s">
        <v>17</v>
      </c>
    </row>
    <row r="58" spans="1:4" ht="12.75">
      <c r="A58" s="15"/>
      <c r="B58" s="12" t="s">
        <v>80</v>
      </c>
      <c r="C58" s="13"/>
      <c r="D58" s="11" t="s">
        <v>21</v>
      </c>
    </row>
    <row r="59" spans="1:4" ht="22.5">
      <c r="A59" s="15"/>
      <c r="B59" s="12" t="s">
        <v>81</v>
      </c>
      <c r="C59" s="13"/>
      <c r="D59" s="11" t="s">
        <v>82</v>
      </c>
    </row>
    <row r="60" spans="1:4" ht="22.5">
      <c r="A60" s="15"/>
      <c r="B60" s="12" t="s">
        <v>83</v>
      </c>
      <c r="C60" s="13"/>
      <c r="D60" s="11" t="s">
        <v>17</v>
      </c>
    </row>
    <row r="61" spans="1:4" ht="12.75">
      <c r="A61" s="15"/>
      <c r="B61" s="12" t="s">
        <v>84</v>
      </c>
      <c r="C61" s="13"/>
      <c r="D61" s="11" t="s">
        <v>17</v>
      </c>
    </row>
    <row r="62" spans="1:4" ht="12.75">
      <c r="A62" s="15"/>
      <c r="B62" s="12" t="s">
        <v>64</v>
      </c>
      <c r="C62" s="13"/>
      <c r="D62" s="11" t="s">
        <v>17</v>
      </c>
    </row>
    <row r="63" spans="1:4" ht="12.75">
      <c r="A63" s="15"/>
      <c r="B63" s="12" t="s">
        <v>85</v>
      </c>
      <c r="C63" s="13"/>
      <c r="D63" s="11" t="s">
        <v>21</v>
      </c>
    </row>
    <row r="64" spans="1:4" ht="12.75">
      <c r="A64" s="16"/>
      <c r="B64" s="17" t="s">
        <v>67</v>
      </c>
      <c r="C64" s="18"/>
      <c r="D64" s="19" t="s">
        <v>19</v>
      </c>
    </row>
    <row r="65" spans="1:4" ht="12.75">
      <c r="A65" s="4" t="s">
        <v>86</v>
      </c>
      <c r="B65" s="5" t="s">
        <v>87</v>
      </c>
      <c r="C65" s="20">
        <v>1.49</v>
      </c>
      <c r="D65" s="7"/>
    </row>
    <row r="66" spans="1:4" ht="22.5">
      <c r="A66" s="15"/>
      <c r="B66" s="12" t="s">
        <v>88</v>
      </c>
      <c r="C66" s="13"/>
      <c r="D66" s="11" t="s">
        <v>48</v>
      </c>
    </row>
    <row r="67" spans="1:4" ht="12.75">
      <c r="A67" s="15"/>
      <c r="B67" s="12" t="s">
        <v>89</v>
      </c>
      <c r="C67" s="13"/>
      <c r="D67" s="11" t="s">
        <v>50</v>
      </c>
    </row>
    <row r="68" spans="1:4" ht="22.5">
      <c r="A68" s="15"/>
      <c r="B68" s="12" t="s">
        <v>90</v>
      </c>
      <c r="C68" s="13"/>
      <c r="D68" s="11" t="s">
        <v>17</v>
      </c>
    </row>
    <row r="69" spans="1:4" ht="22.5">
      <c r="A69" s="15"/>
      <c r="B69" s="12" t="s">
        <v>91</v>
      </c>
      <c r="C69" s="13"/>
      <c r="D69" s="11" t="s">
        <v>17</v>
      </c>
    </row>
    <row r="70" spans="1:4" ht="22.5">
      <c r="A70" s="15"/>
      <c r="B70" s="12" t="s">
        <v>92</v>
      </c>
      <c r="C70" s="13"/>
      <c r="D70" s="11" t="s">
        <v>17</v>
      </c>
    </row>
    <row r="71" spans="1:4" ht="22.5">
      <c r="A71" s="15"/>
      <c r="B71" s="12" t="s">
        <v>93</v>
      </c>
      <c r="C71" s="13"/>
      <c r="D71" s="11" t="s">
        <v>17</v>
      </c>
    </row>
    <row r="72" spans="1:4" ht="12.75">
      <c r="A72" s="16"/>
      <c r="B72" s="17" t="s">
        <v>67</v>
      </c>
      <c r="C72" s="18"/>
      <c r="D72" s="19" t="s">
        <v>19</v>
      </c>
    </row>
    <row r="73" spans="1:4" ht="22.5">
      <c r="A73" s="4" t="s">
        <v>94</v>
      </c>
      <c r="B73" s="5" t="s">
        <v>95</v>
      </c>
      <c r="C73" s="6">
        <v>0.36</v>
      </c>
      <c r="D73" s="7"/>
    </row>
    <row r="74" spans="1:4" ht="33.75">
      <c r="A74" s="15"/>
      <c r="B74" s="12" t="s">
        <v>96</v>
      </c>
      <c r="C74" s="13"/>
      <c r="D74" s="11" t="s">
        <v>48</v>
      </c>
    </row>
    <row r="75" spans="1:4" ht="12.75">
      <c r="A75" s="15"/>
      <c r="B75" s="12" t="s">
        <v>97</v>
      </c>
      <c r="C75" s="13"/>
      <c r="D75" s="11" t="s">
        <v>17</v>
      </c>
    </row>
    <row r="76" spans="1:4" ht="12.75">
      <c r="A76" s="15"/>
      <c r="B76" s="12" t="s">
        <v>98</v>
      </c>
      <c r="C76" s="13"/>
      <c r="D76" s="11" t="s">
        <v>48</v>
      </c>
    </row>
    <row r="77" spans="1:4" ht="22.5">
      <c r="A77" s="15"/>
      <c r="B77" s="12" t="s">
        <v>99</v>
      </c>
      <c r="C77" s="13"/>
      <c r="D77" s="11" t="s">
        <v>17</v>
      </c>
    </row>
    <row r="78" spans="1:4" ht="12.75">
      <c r="A78" s="15"/>
      <c r="B78" s="12" t="s">
        <v>100</v>
      </c>
      <c r="C78" s="13"/>
      <c r="D78" s="11" t="s">
        <v>21</v>
      </c>
    </row>
    <row r="79" spans="1:4" ht="22.5">
      <c r="A79" s="15"/>
      <c r="B79" s="12" t="s">
        <v>101</v>
      </c>
      <c r="C79" s="13"/>
      <c r="D79" s="11" t="s">
        <v>102</v>
      </c>
    </row>
    <row r="80" spans="1:4" ht="22.5">
      <c r="A80" s="15"/>
      <c r="B80" s="12" t="s">
        <v>103</v>
      </c>
      <c r="C80" s="13"/>
      <c r="D80" s="11" t="s">
        <v>26</v>
      </c>
    </row>
    <row r="81" spans="1:4" ht="12.75">
      <c r="A81" s="15"/>
      <c r="B81" s="12" t="s">
        <v>104</v>
      </c>
      <c r="C81" s="13"/>
      <c r="D81" s="11" t="s">
        <v>17</v>
      </c>
    </row>
    <row r="82" spans="1:4" ht="12.75">
      <c r="A82" s="15"/>
      <c r="B82" s="12" t="s">
        <v>105</v>
      </c>
      <c r="C82" s="13"/>
      <c r="D82" s="11" t="s">
        <v>21</v>
      </c>
    </row>
    <row r="83" spans="1:4" ht="22.5">
      <c r="A83" s="15"/>
      <c r="B83" s="12" t="s">
        <v>106</v>
      </c>
      <c r="C83" s="13"/>
      <c r="D83" s="11" t="s">
        <v>17</v>
      </c>
    </row>
    <row r="84" spans="1:4" ht="12.75">
      <c r="A84" s="15"/>
      <c r="B84" s="12" t="s">
        <v>107</v>
      </c>
      <c r="C84" s="13"/>
      <c r="D84" s="11" t="s">
        <v>21</v>
      </c>
    </row>
    <row r="85" spans="1:4" ht="22.5">
      <c r="A85" s="16"/>
      <c r="B85" s="17" t="s">
        <v>108</v>
      </c>
      <c r="C85" s="18"/>
      <c r="D85" s="19" t="s">
        <v>17</v>
      </c>
    </row>
    <row r="86" spans="1:4" ht="12.75">
      <c r="A86" s="4" t="s">
        <v>109</v>
      </c>
      <c r="B86" s="5" t="s">
        <v>110</v>
      </c>
      <c r="C86" s="6">
        <v>0.13</v>
      </c>
      <c r="D86" s="7"/>
    </row>
    <row r="87" spans="1:4" ht="12.75">
      <c r="A87" s="15"/>
      <c r="B87" s="12" t="s">
        <v>111</v>
      </c>
      <c r="C87" s="13"/>
      <c r="D87" s="11" t="s">
        <v>21</v>
      </c>
    </row>
    <row r="88" spans="1:4" ht="12.75">
      <c r="A88" s="15"/>
      <c r="B88" s="12" t="s">
        <v>112</v>
      </c>
      <c r="C88" s="13"/>
      <c r="D88" s="11" t="s">
        <v>21</v>
      </c>
    </row>
    <row r="89" spans="1:4" ht="12.75">
      <c r="A89" s="16"/>
      <c r="B89" s="17" t="s">
        <v>51</v>
      </c>
      <c r="C89" s="18"/>
      <c r="D89" s="19" t="s">
        <v>17</v>
      </c>
    </row>
    <row r="90" spans="1:4" ht="12.75">
      <c r="A90" s="4" t="s">
        <v>113</v>
      </c>
      <c r="B90" s="5" t="s">
        <v>114</v>
      </c>
      <c r="C90" s="20">
        <v>0.21</v>
      </c>
      <c r="D90" s="7"/>
    </row>
    <row r="91" spans="1:4" ht="12.75">
      <c r="A91" s="15"/>
      <c r="B91" s="12" t="s">
        <v>115</v>
      </c>
      <c r="C91" s="13"/>
      <c r="D91" s="11" t="s">
        <v>21</v>
      </c>
    </row>
    <row r="92" spans="1:4" ht="12.75">
      <c r="A92" s="4" t="s">
        <v>116</v>
      </c>
      <c r="B92" s="5" t="s">
        <v>117</v>
      </c>
      <c r="C92" s="6">
        <v>0.2</v>
      </c>
      <c r="D92" s="7"/>
    </row>
    <row r="93" spans="1:4" ht="22.5">
      <c r="A93" s="16"/>
      <c r="B93" s="17" t="s">
        <v>118</v>
      </c>
      <c r="C93" s="21"/>
      <c r="D93" s="19" t="s">
        <v>48</v>
      </c>
    </row>
    <row r="94" spans="1:4" ht="22.5">
      <c r="A94" s="3" t="s">
        <v>119</v>
      </c>
      <c r="B94" s="22" t="s">
        <v>120</v>
      </c>
      <c r="C94" s="23">
        <v>0.19</v>
      </c>
      <c r="D94" s="24" t="s">
        <v>17</v>
      </c>
    </row>
    <row r="95" spans="1:4" ht="22.5">
      <c r="A95" s="25" t="s">
        <v>121</v>
      </c>
      <c r="B95" s="22" t="s">
        <v>122</v>
      </c>
      <c r="C95" s="23">
        <v>1.96</v>
      </c>
      <c r="D95" s="24" t="s">
        <v>123</v>
      </c>
    </row>
    <row r="96" spans="1:4" ht="12.75">
      <c r="A96" s="25">
        <v>12</v>
      </c>
      <c r="B96" s="22" t="s">
        <v>124</v>
      </c>
      <c r="C96" s="2">
        <v>0.85</v>
      </c>
      <c r="D96" s="24" t="s">
        <v>123</v>
      </c>
    </row>
    <row r="97" spans="1:4" ht="22.5">
      <c r="A97" s="4">
        <v>13</v>
      </c>
      <c r="B97" s="5" t="s">
        <v>125</v>
      </c>
      <c r="C97" s="20">
        <v>0.08</v>
      </c>
      <c r="D97" s="19" t="s">
        <v>126</v>
      </c>
    </row>
    <row r="98" spans="1:4" ht="12.75">
      <c r="A98" s="4">
        <v>14</v>
      </c>
      <c r="B98" s="5" t="s">
        <v>127</v>
      </c>
      <c r="C98" s="26">
        <v>0.36</v>
      </c>
      <c r="D98" s="7"/>
    </row>
    <row r="99" spans="1:4" ht="12.75">
      <c r="A99" s="15"/>
      <c r="B99" s="12" t="s">
        <v>128</v>
      </c>
      <c r="C99" s="27"/>
      <c r="D99" s="11" t="s">
        <v>123</v>
      </c>
    </row>
    <row r="100" spans="1:4" ht="22.5">
      <c r="A100" s="16"/>
      <c r="B100" s="17" t="s">
        <v>129</v>
      </c>
      <c r="C100" s="28"/>
      <c r="D100" s="19" t="s">
        <v>130</v>
      </c>
    </row>
    <row r="101" spans="1:4" ht="12.75">
      <c r="A101" s="25">
        <v>15</v>
      </c>
      <c r="B101" s="22" t="s">
        <v>131</v>
      </c>
      <c r="C101" s="29">
        <v>1.49</v>
      </c>
      <c r="D101" s="24" t="s">
        <v>123</v>
      </c>
    </row>
    <row r="102" spans="1:4" ht="12.75">
      <c r="A102" s="25">
        <v>16</v>
      </c>
      <c r="B102" s="22" t="s">
        <v>132</v>
      </c>
      <c r="C102" s="29">
        <v>1.52</v>
      </c>
      <c r="D102" s="24" t="s">
        <v>123</v>
      </c>
    </row>
    <row r="103" spans="1:4" ht="12.75">
      <c r="A103" s="25">
        <v>17</v>
      </c>
      <c r="B103" s="22" t="s">
        <v>133</v>
      </c>
      <c r="C103" s="29">
        <v>1.46</v>
      </c>
      <c r="D103" s="24" t="s">
        <v>50</v>
      </c>
    </row>
    <row r="104" spans="1:4" ht="12.75">
      <c r="A104" s="30"/>
      <c r="B104" s="31" t="s">
        <v>134</v>
      </c>
      <c r="C104" s="2">
        <f>C3+C31+C37+C52+C65+C73+C86+C90+C92+C94+C95+C96+C97+C98+C101+C102+C103</f>
        <v>16.7</v>
      </c>
      <c r="D104" s="24"/>
    </row>
    <row r="105" spans="1:4" ht="12.75">
      <c r="A105" s="30"/>
      <c r="B105" s="32" t="s">
        <v>135</v>
      </c>
      <c r="C105" s="6">
        <v>3.54</v>
      </c>
      <c r="D105" s="24" t="s">
        <v>136</v>
      </c>
    </row>
    <row r="106" spans="1:4" ht="12.75">
      <c r="A106" s="30"/>
      <c r="B106" s="33" t="s">
        <v>137</v>
      </c>
      <c r="C106" s="34">
        <f>C104+C105</f>
        <v>20.24</v>
      </c>
      <c r="D106" s="12"/>
    </row>
    <row r="107" spans="1:4" ht="12.75">
      <c r="A107" s="30"/>
      <c r="B107" s="35"/>
      <c r="C107" s="36"/>
      <c r="D107" s="12"/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C10" sqref="C10"/>
    </sheetView>
  </sheetViews>
  <sheetFormatPr defaultColWidth="11.57421875" defaultRowHeight="12.75"/>
  <cols>
    <col min="1" max="1" width="7.00390625" style="39" customWidth="1"/>
    <col min="2" max="2" width="19.00390625" style="39" customWidth="1"/>
    <col min="3" max="3" width="39.00390625" style="39" customWidth="1"/>
    <col min="4" max="16384" width="11.57421875" style="39" customWidth="1"/>
  </cols>
  <sheetData>
    <row r="1" spans="1:10" ht="12.75">
      <c r="A1" s="38" t="s">
        <v>139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38" t="s">
        <v>140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40"/>
      <c r="B3" s="40"/>
      <c r="C3" s="40"/>
      <c r="D3" s="40"/>
      <c r="E3" s="41" t="s">
        <v>141</v>
      </c>
      <c r="F3" s="42"/>
      <c r="G3" s="41">
        <v>4189</v>
      </c>
      <c r="H3" s="43" t="s">
        <v>142</v>
      </c>
      <c r="I3" s="40"/>
      <c r="J3" s="40"/>
    </row>
    <row r="4" spans="1:10" ht="12.75">
      <c r="A4" s="40"/>
      <c r="B4" s="40" t="s">
        <v>143</v>
      </c>
      <c r="C4" s="40"/>
      <c r="D4" s="40" t="s">
        <v>144</v>
      </c>
      <c r="E4" s="41"/>
      <c r="F4" s="42"/>
      <c r="G4" s="41"/>
      <c r="H4" s="43"/>
      <c r="I4" s="40"/>
      <c r="J4" s="40"/>
    </row>
    <row r="5" spans="1:10" ht="12.75">
      <c r="A5" s="40"/>
      <c r="B5" s="40" t="s">
        <v>145</v>
      </c>
      <c r="C5" s="40"/>
      <c r="D5" s="40" t="s">
        <v>146</v>
      </c>
      <c r="E5" s="41"/>
      <c r="F5" s="42"/>
      <c r="G5" s="41"/>
      <c r="H5" s="43"/>
      <c r="I5" s="40"/>
      <c r="J5" s="40"/>
    </row>
    <row r="6" spans="1:10" ht="12.75" customHeight="1">
      <c r="A6" s="44" t="s">
        <v>147</v>
      </c>
      <c r="B6" s="44"/>
      <c r="C6" s="45" t="s">
        <v>148</v>
      </c>
      <c r="D6" s="45" t="s">
        <v>149</v>
      </c>
      <c r="E6" s="45"/>
      <c r="F6" s="45"/>
      <c r="G6" s="45"/>
      <c r="H6" s="45"/>
      <c r="I6" s="45"/>
      <c r="J6" s="44" t="s">
        <v>150</v>
      </c>
    </row>
    <row r="7" spans="1:10" ht="12.75" customHeight="1">
      <c r="A7" s="44"/>
      <c r="B7" s="44"/>
      <c r="C7" s="45"/>
      <c r="D7" s="44" t="s">
        <v>151</v>
      </c>
      <c r="E7" s="44"/>
      <c r="F7" s="44" t="s">
        <v>152</v>
      </c>
      <c r="G7" s="44" t="s">
        <v>153</v>
      </c>
      <c r="H7" s="46" t="s">
        <v>154</v>
      </c>
      <c r="I7" s="44" t="s">
        <v>155</v>
      </c>
      <c r="J7" s="44"/>
    </row>
    <row r="8" spans="1:10" ht="12.75">
      <c r="A8" s="44"/>
      <c r="B8" s="44"/>
      <c r="C8" s="45"/>
      <c r="D8" s="47" t="s">
        <v>156</v>
      </c>
      <c r="E8" s="47" t="s">
        <v>157</v>
      </c>
      <c r="F8" s="44"/>
      <c r="G8" s="44"/>
      <c r="H8" s="46"/>
      <c r="I8" s="44"/>
      <c r="J8" s="44"/>
    </row>
    <row r="9" spans="1:10" ht="22.5">
      <c r="A9" s="48">
        <v>1</v>
      </c>
      <c r="B9" s="49" t="s">
        <v>158</v>
      </c>
      <c r="C9" s="50" t="s">
        <v>159</v>
      </c>
      <c r="D9" s="51" t="s">
        <v>160</v>
      </c>
      <c r="E9" s="51">
        <v>3.8</v>
      </c>
      <c r="F9" s="51">
        <v>7800</v>
      </c>
      <c r="G9" s="51">
        <f aca="true" t="shared" si="0" ref="G9:G16">E9*F9</f>
        <v>29640</v>
      </c>
      <c r="H9" s="52">
        <f aca="true" t="shared" si="1" ref="H9:H36">G9/$G$3</f>
        <v>7.075674385294819</v>
      </c>
      <c r="I9" s="51"/>
      <c r="J9" s="51"/>
    </row>
    <row r="10" spans="1:10" ht="22.5">
      <c r="A10" s="48">
        <v>2</v>
      </c>
      <c r="B10" s="49" t="s">
        <v>161</v>
      </c>
      <c r="C10" s="50" t="s">
        <v>162</v>
      </c>
      <c r="D10" s="51" t="s">
        <v>163</v>
      </c>
      <c r="E10" s="51">
        <v>1</v>
      </c>
      <c r="F10" s="51">
        <v>9800</v>
      </c>
      <c r="G10" s="51">
        <f t="shared" si="0"/>
        <v>9800</v>
      </c>
      <c r="H10" s="52">
        <f t="shared" si="1"/>
        <v>2.3394604917641444</v>
      </c>
      <c r="I10" s="51"/>
      <c r="J10" s="50"/>
    </row>
    <row r="11" spans="1:10" ht="12.75">
      <c r="A11" s="48"/>
      <c r="B11" s="49"/>
      <c r="C11" s="50" t="s">
        <v>164</v>
      </c>
      <c r="D11" s="51" t="s">
        <v>165</v>
      </c>
      <c r="E11" s="51">
        <v>0</v>
      </c>
      <c r="F11" s="51">
        <v>32000</v>
      </c>
      <c r="G11" s="51">
        <f t="shared" si="0"/>
        <v>0</v>
      </c>
      <c r="H11" s="52">
        <f t="shared" si="1"/>
        <v>0</v>
      </c>
      <c r="I11" s="51"/>
      <c r="J11" s="50"/>
    </row>
    <row r="12" spans="1:10" ht="12.75">
      <c r="A12" s="48"/>
      <c r="B12" s="49"/>
      <c r="C12" s="50" t="s">
        <v>166</v>
      </c>
      <c r="D12" s="51" t="s">
        <v>167</v>
      </c>
      <c r="E12" s="51">
        <v>34</v>
      </c>
      <c r="F12" s="51">
        <v>340</v>
      </c>
      <c r="G12" s="51">
        <f t="shared" si="0"/>
        <v>11560</v>
      </c>
      <c r="H12" s="52">
        <f t="shared" si="1"/>
        <v>2.759608498448317</v>
      </c>
      <c r="I12" s="51"/>
      <c r="J12" s="50"/>
    </row>
    <row r="13" spans="1:10" ht="22.5">
      <c r="A13" s="48">
        <v>3</v>
      </c>
      <c r="B13" s="49" t="s">
        <v>168</v>
      </c>
      <c r="C13" s="50" t="s">
        <v>169</v>
      </c>
      <c r="D13" s="51" t="s">
        <v>170</v>
      </c>
      <c r="E13" s="51">
        <v>6</v>
      </c>
      <c r="F13" s="51">
        <v>180</v>
      </c>
      <c r="G13" s="51">
        <f t="shared" si="0"/>
        <v>1080</v>
      </c>
      <c r="H13" s="52">
        <f t="shared" si="1"/>
        <v>0.25781809501074243</v>
      </c>
      <c r="I13" s="51"/>
      <c r="J13" s="51"/>
    </row>
    <row r="14" spans="1:10" ht="12.75">
      <c r="A14" s="48"/>
      <c r="B14" s="49"/>
      <c r="C14" s="50" t="s">
        <v>171</v>
      </c>
      <c r="D14" s="51" t="s">
        <v>172</v>
      </c>
      <c r="E14" s="51">
        <v>0</v>
      </c>
      <c r="F14" s="51">
        <v>190</v>
      </c>
      <c r="G14" s="51">
        <f t="shared" si="0"/>
        <v>0</v>
      </c>
      <c r="H14" s="52">
        <f t="shared" si="1"/>
        <v>0</v>
      </c>
      <c r="I14" s="51"/>
      <c r="J14" s="51"/>
    </row>
    <row r="15" spans="1:10" ht="12.75">
      <c r="A15" s="48">
        <v>4</v>
      </c>
      <c r="B15" s="49" t="s">
        <v>173</v>
      </c>
      <c r="C15" s="50" t="s">
        <v>174</v>
      </c>
      <c r="D15" s="51" t="s">
        <v>175</v>
      </c>
      <c r="E15" s="51">
        <v>0</v>
      </c>
      <c r="F15" s="51">
        <v>0</v>
      </c>
      <c r="G15" s="51">
        <v>0</v>
      </c>
      <c r="H15" s="52">
        <f t="shared" si="1"/>
        <v>0</v>
      </c>
      <c r="I15" s="51"/>
      <c r="J15" s="51"/>
    </row>
    <row r="16" spans="1:10" ht="12.75">
      <c r="A16" s="48"/>
      <c r="B16" s="49"/>
      <c r="C16" s="50" t="s">
        <v>176</v>
      </c>
      <c r="D16" s="51" t="s">
        <v>177</v>
      </c>
      <c r="E16" s="51">
        <v>0</v>
      </c>
      <c r="F16" s="51">
        <v>1100</v>
      </c>
      <c r="G16" s="51">
        <f t="shared" si="0"/>
        <v>0</v>
      </c>
      <c r="H16" s="52">
        <f t="shared" si="1"/>
        <v>0</v>
      </c>
      <c r="I16" s="51"/>
      <c r="J16" s="51"/>
    </row>
    <row r="17" spans="1:10" ht="12.75">
      <c r="A17" s="48"/>
      <c r="B17" s="49"/>
      <c r="C17" s="53" t="s">
        <v>178</v>
      </c>
      <c r="D17" s="54" t="s">
        <v>172</v>
      </c>
      <c r="E17" s="54"/>
      <c r="F17" s="54"/>
      <c r="G17" s="54">
        <v>6500</v>
      </c>
      <c r="H17" s="55">
        <f t="shared" si="1"/>
        <v>1.55168297923132</v>
      </c>
      <c r="I17" s="54"/>
      <c r="J17" s="54"/>
    </row>
    <row r="18" spans="1:10" ht="12.75">
      <c r="A18" s="48">
        <v>5</v>
      </c>
      <c r="B18" s="49" t="s">
        <v>179</v>
      </c>
      <c r="C18" s="50" t="s">
        <v>180</v>
      </c>
      <c r="D18" s="51" t="s">
        <v>163</v>
      </c>
      <c r="E18" s="51">
        <v>0</v>
      </c>
      <c r="F18" s="51">
        <v>128000</v>
      </c>
      <c r="G18" s="51">
        <f>E18*F18</f>
        <v>0</v>
      </c>
      <c r="H18" s="52">
        <f t="shared" si="1"/>
        <v>0</v>
      </c>
      <c r="I18" s="50"/>
      <c r="J18" s="50"/>
    </row>
    <row r="19" spans="1:10" ht="12.75">
      <c r="A19" s="48"/>
      <c r="B19" s="49"/>
      <c r="C19" s="50" t="s">
        <v>181</v>
      </c>
      <c r="D19" s="51" t="s">
        <v>182</v>
      </c>
      <c r="E19" s="51">
        <v>0</v>
      </c>
      <c r="F19" s="51">
        <v>1450</v>
      </c>
      <c r="G19" s="51">
        <f>E19*F19</f>
        <v>0</v>
      </c>
      <c r="H19" s="52">
        <f t="shared" si="1"/>
        <v>0</v>
      </c>
      <c r="I19" s="50"/>
      <c r="J19" s="50"/>
    </row>
    <row r="20" spans="1:10" ht="12.75">
      <c r="A20" s="48">
        <v>6</v>
      </c>
      <c r="B20" s="49" t="s">
        <v>183</v>
      </c>
      <c r="C20" s="53" t="s">
        <v>184</v>
      </c>
      <c r="D20" s="54"/>
      <c r="E20" s="54"/>
      <c r="F20" s="54"/>
      <c r="G20" s="54">
        <v>12000</v>
      </c>
      <c r="H20" s="55">
        <f t="shared" si="1"/>
        <v>2.86464550011936</v>
      </c>
      <c r="I20" s="54"/>
      <c r="J20" s="54"/>
    </row>
    <row r="21" spans="1:10" ht="12.75">
      <c r="A21" s="56"/>
      <c r="B21" s="57"/>
      <c r="C21" s="58" t="s">
        <v>185</v>
      </c>
      <c r="D21" s="59" t="s">
        <v>186</v>
      </c>
      <c r="E21" s="59"/>
      <c r="F21" s="59">
        <v>470</v>
      </c>
      <c r="G21" s="51">
        <f aca="true" t="shared" si="2" ref="G21:G26">E21*F21</f>
        <v>0</v>
      </c>
      <c r="H21" s="60">
        <f t="shared" si="1"/>
        <v>0</v>
      </c>
      <c r="I21" s="59"/>
      <c r="J21" s="59"/>
    </row>
    <row r="22" spans="1:10" ht="22.5">
      <c r="A22" s="48">
        <v>7</v>
      </c>
      <c r="B22" s="49" t="s">
        <v>187</v>
      </c>
      <c r="C22" s="50" t="s">
        <v>188</v>
      </c>
      <c r="D22" s="51" t="s">
        <v>186</v>
      </c>
      <c r="E22" s="51">
        <v>8</v>
      </c>
      <c r="F22" s="51">
        <v>570</v>
      </c>
      <c r="G22" s="51">
        <f t="shared" si="2"/>
        <v>4560</v>
      </c>
      <c r="H22" s="60">
        <f t="shared" si="1"/>
        <v>1.0885652900453568</v>
      </c>
      <c r="I22" s="61"/>
      <c r="J22" s="51"/>
    </row>
    <row r="23" spans="1:10" ht="22.5">
      <c r="A23" s="48"/>
      <c r="B23" s="49"/>
      <c r="C23" s="50" t="s">
        <v>189</v>
      </c>
      <c r="D23" s="51" t="s">
        <v>186</v>
      </c>
      <c r="E23" s="51">
        <v>9</v>
      </c>
      <c r="F23" s="51">
        <v>510</v>
      </c>
      <c r="G23" s="51">
        <f t="shared" si="2"/>
        <v>4590</v>
      </c>
      <c r="H23" s="60">
        <f t="shared" si="1"/>
        <v>1.0957269037956552</v>
      </c>
      <c r="I23" s="61"/>
      <c r="J23" s="51"/>
    </row>
    <row r="24" spans="1:10" ht="12.75">
      <c r="A24" s="48"/>
      <c r="B24" s="49"/>
      <c r="C24" s="50" t="s">
        <v>190</v>
      </c>
      <c r="D24" s="51" t="s">
        <v>186</v>
      </c>
      <c r="E24" s="51">
        <v>7</v>
      </c>
      <c r="F24" s="51">
        <v>500</v>
      </c>
      <c r="G24" s="51">
        <f t="shared" si="2"/>
        <v>3500</v>
      </c>
      <c r="H24" s="60">
        <f t="shared" si="1"/>
        <v>0.83552160420148</v>
      </c>
      <c r="I24" s="61"/>
      <c r="J24" s="51"/>
    </row>
    <row r="25" spans="1:10" ht="12.75">
      <c r="A25" s="48"/>
      <c r="B25" s="49"/>
      <c r="C25" s="50" t="s">
        <v>191</v>
      </c>
      <c r="D25" s="51" t="s">
        <v>177</v>
      </c>
      <c r="E25" s="51">
        <v>6</v>
      </c>
      <c r="F25" s="51">
        <v>490</v>
      </c>
      <c r="G25" s="51">
        <f t="shared" si="2"/>
        <v>2940</v>
      </c>
      <c r="H25" s="60">
        <f t="shared" si="1"/>
        <v>0.7018381475292432</v>
      </c>
      <c r="I25" s="61"/>
      <c r="J25" s="51"/>
    </row>
    <row r="26" spans="1:10" ht="12.75">
      <c r="A26" s="48"/>
      <c r="B26" s="49"/>
      <c r="C26" s="50" t="s">
        <v>192</v>
      </c>
      <c r="D26" s="51" t="s">
        <v>186</v>
      </c>
      <c r="E26" s="51"/>
      <c r="F26" s="51">
        <v>620</v>
      </c>
      <c r="G26" s="51">
        <f t="shared" si="2"/>
        <v>0</v>
      </c>
      <c r="H26" s="60">
        <f t="shared" si="1"/>
        <v>0</v>
      </c>
      <c r="I26" s="61"/>
      <c r="J26" s="51"/>
    </row>
    <row r="27" spans="1:10" ht="12.75">
      <c r="A27" s="48"/>
      <c r="B27" s="49"/>
      <c r="C27" s="53" t="s">
        <v>184</v>
      </c>
      <c r="D27" s="54"/>
      <c r="E27" s="54"/>
      <c r="F27" s="54"/>
      <c r="G27" s="54">
        <v>15000</v>
      </c>
      <c r="H27" s="55">
        <f t="shared" si="1"/>
        <v>3.5808068751492</v>
      </c>
      <c r="I27" s="54"/>
      <c r="J27" s="54"/>
    </row>
    <row r="28" spans="1:10" ht="12.75">
      <c r="A28" s="48">
        <v>8</v>
      </c>
      <c r="B28" s="49" t="s">
        <v>193</v>
      </c>
      <c r="C28" s="50" t="s">
        <v>194</v>
      </c>
      <c r="D28" s="51" t="s">
        <v>186</v>
      </c>
      <c r="E28" s="51">
        <v>27</v>
      </c>
      <c r="F28" s="51">
        <v>540</v>
      </c>
      <c r="G28" s="51">
        <f>E28*F28</f>
        <v>14580</v>
      </c>
      <c r="H28" s="55">
        <f t="shared" si="1"/>
        <v>3.4805442826450226</v>
      </c>
      <c r="I28" s="51"/>
      <c r="J28" s="51"/>
    </row>
    <row r="29" spans="1:10" ht="12.75">
      <c r="A29" s="48"/>
      <c r="B29" s="49"/>
      <c r="C29" s="50" t="s">
        <v>195</v>
      </c>
      <c r="D29" s="51" t="s">
        <v>177</v>
      </c>
      <c r="E29" s="51">
        <v>9</v>
      </c>
      <c r="F29" s="51">
        <v>610</v>
      </c>
      <c r="G29" s="51">
        <f>E29*F29</f>
        <v>5490</v>
      </c>
      <c r="H29" s="55">
        <f t="shared" si="1"/>
        <v>1.3105753163046072</v>
      </c>
      <c r="I29" s="51"/>
      <c r="J29" s="51"/>
    </row>
    <row r="30" spans="1:10" ht="12.75">
      <c r="A30" s="48"/>
      <c r="B30" s="49"/>
      <c r="C30" s="53" t="s">
        <v>184</v>
      </c>
      <c r="D30" s="54"/>
      <c r="E30" s="54"/>
      <c r="F30" s="54"/>
      <c r="G30" s="54">
        <v>14000</v>
      </c>
      <c r="H30" s="55">
        <f t="shared" si="1"/>
        <v>3.34208641680592</v>
      </c>
      <c r="I30" s="54"/>
      <c r="J30" s="54"/>
    </row>
    <row r="31" spans="1:10" ht="12.75">
      <c r="A31" s="48">
        <v>9</v>
      </c>
      <c r="B31" s="49" t="s">
        <v>196</v>
      </c>
      <c r="C31" s="50" t="s">
        <v>197</v>
      </c>
      <c r="D31" s="51" t="s">
        <v>175</v>
      </c>
      <c r="E31" s="51">
        <v>2</v>
      </c>
      <c r="F31" s="51">
        <v>7200</v>
      </c>
      <c r="G31" s="51">
        <f>E31*F31</f>
        <v>14400</v>
      </c>
      <c r="H31" s="55">
        <f t="shared" si="1"/>
        <v>3.437574600143232</v>
      </c>
      <c r="I31" s="51"/>
      <c r="J31" s="51"/>
    </row>
    <row r="32" spans="1:10" ht="12.75">
      <c r="A32" s="48"/>
      <c r="B32" s="49"/>
      <c r="C32" s="50" t="s">
        <v>198</v>
      </c>
      <c r="D32" s="51" t="s">
        <v>177</v>
      </c>
      <c r="E32" s="51">
        <v>2</v>
      </c>
      <c r="F32" s="51">
        <v>6450</v>
      </c>
      <c r="G32" s="51">
        <f>E32*F32</f>
        <v>12900</v>
      </c>
      <c r="H32" s="55">
        <f t="shared" si="1"/>
        <v>3.0794939126283123</v>
      </c>
      <c r="I32" s="51"/>
      <c r="J32" s="51"/>
    </row>
    <row r="33" spans="1:10" ht="12.75">
      <c r="A33" s="48">
        <v>11</v>
      </c>
      <c r="B33" s="49" t="s">
        <v>199</v>
      </c>
      <c r="C33" s="50" t="s">
        <v>200</v>
      </c>
      <c r="D33" s="51" t="s">
        <v>177</v>
      </c>
      <c r="E33" s="51"/>
      <c r="F33" s="51">
        <v>0</v>
      </c>
      <c r="G33" s="51">
        <v>1300</v>
      </c>
      <c r="H33" s="55">
        <f t="shared" si="1"/>
        <v>0.31033659584626405</v>
      </c>
      <c r="I33" s="51"/>
      <c r="J33" s="51"/>
    </row>
    <row r="34" spans="1:10" ht="12.75">
      <c r="A34" s="48"/>
      <c r="B34" s="49"/>
      <c r="C34" s="50" t="s">
        <v>201</v>
      </c>
      <c r="D34" s="51" t="s">
        <v>202</v>
      </c>
      <c r="E34" s="51">
        <v>8</v>
      </c>
      <c r="F34" s="51">
        <v>1220</v>
      </c>
      <c r="G34" s="51">
        <f>E34*F34</f>
        <v>9760</v>
      </c>
      <c r="H34" s="55">
        <f t="shared" si="1"/>
        <v>2.329911673430413</v>
      </c>
      <c r="I34" s="51"/>
      <c r="J34" s="51"/>
    </row>
    <row r="35" spans="1:10" ht="12.75">
      <c r="A35" s="48"/>
      <c r="B35" s="49"/>
      <c r="C35" s="50" t="s">
        <v>203</v>
      </c>
      <c r="D35" s="51" t="s">
        <v>177</v>
      </c>
      <c r="E35" s="51">
        <v>2</v>
      </c>
      <c r="F35" s="51">
        <v>2100</v>
      </c>
      <c r="G35" s="51">
        <f>E35*F35</f>
        <v>4200</v>
      </c>
      <c r="H35" s="55">
        <f t="shared" si="1"/>
        <v>1.0026259250417762</v>
      </c>
      <c r="I35" s="51"/>
      <c r="J35" s="51"/>
    </row>
    <row r="36" spans="1:10" ht="12.75">
      <c r="A36" s="62"/>
      <c r="B36" s="49"/>
      <c r="C36" s="49" t="s">
        <v>204</v>
      </c>
      <c r="D36" s="49"/>
      <c r="E36" s="49"/>
      <c r="F36" s="49"/>
      <c r="G36" s="49">
        <f>SUM(G9:G35)</f>
        <v>177800</v>
      </c>
      <c r="H36" s="63">
        <f t="shared" si="1"/>
        <v>42.444497493435186</v>
      </c>
      <c r="I36" s="51"/>
      <c r="J36" s="51"/>
    </row>
    <row r="37" spans="1:10" ht="13.5" thickBot="1">
      <c r="A37" s="64"/>
      <c r="B37" s="64"/>
      <c r="C37" s="65" t="s">
        <v>205</v>
      </c>
      <c r="D37" s="65"/>
      <c r="E37" s="65"/>
      <c r="F37" s="65"/>
      <c r="G37" s="65">
        <f>G17+G27+G20+G30</f>
        <v>47500</v>
      </c>
      <c r="H37" s="66"/>
      <c r="I37" s="64"/>
      <c r="J37" s="64"/>
    </row>
    <row r="38" spans="1:10" ht="13.5" thickBot="1">
      <c r="A38" s="64"/>
      <c r="B38" s="64"/>
      <c r="C38" s="67" t="s">
        <v>206</v>
      </c>
      <c r="D38" s="68"/>
      <c r="E38" s="69">
        <f>G36/G3/12</f>
        <v>3.5370414577862657</v>
      </c>
      <c r="F38" s="64"/>
      <c r="G38" s="64"/>
      <c r="H38" s="66"/>
      <c r="I38" s="64"/>
      <c r="J38" s="64"/>
    </row>
    <row r="39" spans="1:10" ht="12.75">
      <c r="A39" s="64"/>
      <c r="B39" s="64"/>
      <c r="C39" s="64" t="s">
        <v>205</v>
      </c>
      <c r="D39" s="64"/>
      <c r="E39" s="64">
        <f>G37/G3/12</f>
        <v>0.9449351476088168</v>
      </c>
      <c r="F39" s="64"/>
      <c r="G39" s="64"/>
      <c r="H39" s="66"/>
      <c r="I39" s="64"/>
      <c r="J39" s="64"/>
    </row>
  </sheetData>
  <sheetProtection selectLockedCells="1" selectUnlockedCells="1"/>
  <mergeCells count="12">
    <mergeCell ref="H7:H8"/>
    <mergeCell ref="I7:I8"/>
    <mergeCell ref="A1:J1"/>
    <mergeCell ref="A2:J2"/>
    <mergeCell ref="A6:A8"/>
    <mergeCell ref="B6:B8"/>
    <mergeCell ref="C6:C8"/>
    <mergeCell ref="D6:I6"/>
    <mergeCell ref="J6:J8"/>
    <mergeCell ref="D7:E7"/>
    <mergeCell ref="F7:F8"/>
    <mergeCell ref="G7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9">
      <selection activeCell="C15" sqref="C15"/>
    </sheetView>
  </sheetViews>
  <sheetFormatPr defaultColWidth="11.57421875" defaultRowHeight="12.75"/>
  <cols>
    <col min="1" max="1" width="6.00390625" style="39" customWidth="1"/>
    <col min="2" max="2" width="18.28125" style="39" customWidth="1"/>
    <col min="3" max="3" width="37.7109375" style="39" customWidth="1"/>
    <col min="4" max="16384" width="11.57421875" style="39" customWidth="1"/>
  </cols>
  <sheetData>
    <row r="1" spans="1:10" ht="12.75">
      <c r="A1" s="70" t="s">
        <v>207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2.75">
      <c r="A2" s="70" t="s">
        <v>208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2.75">
      <c r="A3" s="71"/>
      <c r="B3" s="71"/>
      <c r="C3" s="71"/>
      <c r="D3" s="71"/>
      <c r="E3" s="30" t="s">
        <v>141</v>
      </c>
      <c r="F3" s="72"/>
      <c r="G3" s="30">
        <v>20237</v>
      </c>
      <c r="H3" s="73" t="s">
        <v>142</v>
      </c>
      <c r="I3" s="71"/>
      <c r="J3" s="71"/>
    </row>
    <row r="4" spans="1:10" ht="12.75">
      <c r="A4" s="71"/>
      <c r="B4" s="71"/>
      <c r="C4" s="71"/>
      <c r="D4" s="71"/>
      <c r="E4" s="30"/>
      <c r="F4" s="72"/>
      <c r="G4" s="30"/>
      <c r="H4" s="73"/>
      <c r="I4" s="71"/>
      <c r="J4" s="71"/>
    </row>
    <row r="5" spans="1:10" ht="12.75">
      <c r="A5" s="71"/>
      <c r="B5" s="71" t="s">
        <v>143</v>
      </c>
      <c r="C5" s="71"/>
      <c r="D5" s="71" t="s">
        <v>144</v>
      </c>
      <c r="E5" s="30"/>
      <c r="F5" s="72"/>
      <c r="G5" s="30"/>
      <c r="H5" s="73"/>
      <c r="I5" s="71"/>
      <c r="J5" s="71"/>
    </row>
    <row r="6" spans="1:10" ht="12.75">
      <c r="A6" s="71"/>
      <c r="B6" s="71" t="s">
        <v>145</v>
      </c>
      <c r="C6" s="71"/>
      <c r="D6" s="71" t="s">
        <v>146</v>
      </c>
      <c r="E6" s="30"/>
      <c r="F6" s="72"/>
      <c r="G6" s="30"/>
      <c r="H6" s="73"/>
      <c r="I6" s="71"/>
      <c r="J6" s="71"/>
    </row>
    <row r="7" spans="1:10" ht="12.75">
      <c r="A7" s="71"/>
      <c r="B7" s="71"/>
      <c r="C7" s="71"/>
      <c r="D7" s="71"/>
      <c r="E7" s="30"/>
      <c r="F7" s="72"/>
      <c r="G7" s="30"/>
      <c r="H7" s="73"/>
      <c r="I7" s="71"/>
      <c r="J7" s="71"/>
    </row>
    <row r="8" spans="1:10" ht="12.75" customHeight="1">
      <c r="A8" s="44" t="s">
        <v>147</v>
      </c>
      <c r="B8" s="44"/>
      <c r="C8" s="45" t="s">
        <v>148</v>
      </c>
      <c r="D8" s="45" t="s">
        <v>149</v>
      </c>
      <c r="E8" s="45"/>
      <c r="F8" s="45"/>
      <c r="G8" s="45"/>
      <c r="H8" s="45"/>
      <c r="I8" s="45"/>
      <c r="J8" s="44" t="s">
        <v>150</v>
      </c>
    </row>
    <row r="9" spans="1:10" ht="12.75" customHeight="1">
      <c r="A9" s="44"/>
      <c r="B9" s="44"/>
      <c r="C9" s="45"/>
      <c r="D9" s="44" t="s">
        <v>151</v>
      </c>
      <c r="E9" s="44"/>
      <c r="F9" s="44" t="s">
        <v>152</v>
      </c>
      <c r="G9" s="44" t="s">
        <v>153</v>
      </c>
      <c r="H9" s="46" t="s">
        <v>154</v>
      </c>
      <c r="I9" s="44" t="s">
        <v>155</v>
      </c>
      <c r="J9" s="44"/>
    </row>
    <row r="10" spans="1:10" ht="12.75">
      <c r="A10" s="44"/>
      <c r="B10" s="44"/>
      <c r="C10" s="45"/>
      <c r="D10" s="47" t="s">
        <v>156</v>
      </c>
      <c r="E10" s="47" t="s">
        <v>157</v>
      </c>
      <c r="F10" s="44"/>
      <c r="G10" s="44"/>
      <c r="H10" s="46"/>
      <c r="I10" s="44"/>
      <c r="J10" s="44"/>
    </row>
    <row r="11" spans="1:10" ht="22.5">
      <c r="A11" s="74">
        <v>1</v>
      </c>
      <c r="B11" s="49" t="s">
        <v>158</v>
      </c>
      <c r="C11" s="50" t="s">
        <v>159</v>
      </c>
      <c r="D11" s="50" t="s">
        <v>160</v>
      </c>
      <c r="E11" s="53">
        <v>2.5</v>
      </c>
      <c r="F11" s="50">
        <v>8100</v>
      </c>
      <c r="G11" s="50">
        <f aca="true" t="shared" si="0" ref="G11:G17">E11*F11</f>
        <v>20250</v>
      </c>
      <c r="H11" s="75">
        <f aca="true" t="shared" si="1" ref="H11:H39">G11/$G$3</f>
        <v>1.0006423877056876</v>
      </c>
      <c r="I11" s="50"/>
      <c r="J11" s="50"/>
    </row>
    <row r="12" spans="1:10" ht="22.5">
      <c r="A12" s="74">
        <v>2</v>
      </c>
      <c r="B12" s="49" t="s">
        <v>161</v>
      </c>
      <c r="C12" s="50" t="s">
        <v>162</v>
      </c>
      <c r="D12" s="50" t="s">
        <v>163</v>
      </c>
      <c r="E12" s="53"/>
      <c r="F12" s="50">
        <v>16000</v>
      </c>
      <c r="G12" s="50">
        <f t="shared" si="0"/>
        <v>0</v>
      </c>
      <c r="H12" s="75">
        <f t="shared" si="1"/>
        <v>0</v>
      </c>
      <c r="I12" s="50"/>
      <c r="J12" s="50"/>
    </row>
    <row r="13" spans="1:10" ht="12.75">
      <c r="A13" s="74"/>
      <c r="B13" s="49"/>
      <c r="C13" s="50" t="s">
        <v>166</v>
      </c>
      <c r="D13" s="50" t="s">
        <v>167</v>
      </c>
      <c r="E13" s="53">
        <v>28</v>
      </c>
      <c r="F13" s="50">
        <v>340</v>
      </c>
      <c r="G13" s="50">
        <f t="shared" si="0"/>
        <v>9520</v>
      </c>
      <c r="H13" s="75">
        <f t="shared" si="1"/>
        <v>0.4704254583189208</v>
      </c>
      <c r="I13" s="50"/>
      <c r="J13" s="50" t="s">
        <v>209</v>
      </c>
    </row>
    <row r="14" spans="1:10" ht="22.5">
      <c r="A14" s="74">
        <v>3</v>
      </c>
      <c r="B14" s="49" t="s">
        <v>168</v>
      </c>
      <c r="C14" s="50" t="s">
        <v>169</v>
      </c>
      <c r="D14" s="50" t="s">
        <v>170</v>
      </c>
      <c r="E14" s="53">
        <v>21</v>
      </c>
      <c r="F14" s="50">
        <v>240</v>
      </c>
      <c r="G14" s="50">
        <f t="shared" si="0"/>
        <v>5040</v>
      </c>
      <c r="H14" s="75">
        <f t="shared" si="1"/>
        <v>0.24904877205119336</v>
      </c>
      <c r="I14" s="50"/>
      <c r="J14" s="50"/>
    </row>
    <row r="15" spans="1:10" ht="12.75">
      <c r="A15" s="74"/>
      <c r="B15" s="49"/>
      <c r="C15" s="50" t="s">
        <v>171</v>
      </c>
      <c r="D15" s="50" t="s">
        <v>172</v>
      </c>
      <c r="E15" s="53">
        <v>2</v>
      </c>
      <c r="F15" s="50">
        <v>240</v>
      </c>
      <c r="G15" s="50">
        <f t="shared" si="0"/>
        <v>480</v>
      </c>
      <c r="H15" s="75">
        <f t="shared" si="1"/>
        <v>0.023718930671542224</v>
      </c>
      <c r="I15" s="50"/>
      <c r="J15" s="50"/>
    </row>
    <row r="16" spans="1:10" ht="12.75">
      <c r="A16" s="74">
        <v>4</v>
      </c>
      <c r="B16" s="49" t="s">
        <v>173</v>
      </c>
      <c r="C16" s="50" t="s">
        <v>174</v>
      </c>
      <c r="D16" s="50" t="s">
        <v>175</v>
      </c>
      <c r="E16" s="53">
        <v>32</v>
      </c>
      <c r="F16" s="50">
        <v>5800</v>
      </c>
      <c r="G16" s="50">
        <f t="shared" si="0"/>
        <v>185600</v>
      </c>
      <c r="H16" s="75">
        <f t="shared" si="1"/>
        <v>9.171319859662994</v>
      </c>
      <c r="I16" s="50" t="s">
        <v>210</v>
      </c>
      <c r="J16" s="50" t="s">
        <v>211</v>
      </c>
    </row>
    <row r="17" spans="1:10" ht="12.75">
      <c r="A17" s="74"/>
      <c r="B17" s="49"/>
      <c r="C17" s="50" t="s">
        <v>176</v>
      </c>
      <c r="D17" s="50" t="s">
        <v>177</v>
      </c>
      <c r="E17" s="53">
        <v>0</v>
      </c>
      <c r="F17" s="50">
        <v>1800</v>
      </c>
      <c r="G17" s="50">
        <f t="shared" si="0"/>
        <v>0</v>
      </c>
      <c r="H17" s="75">
        <f t="shared" si="1"/>
        <v>0</v>
      </c>
      <c r="I17" s="50"/>
      <c r="J17" s="50"/>
    </row>
    <row r="18" spans="1:10" ht="12.75">
      <c r="A18" s="74"/>
      <c r="B18" s="49"/>
      <c r="C18" s="53" t="s">
        <v>178</v>
      </c>
      <c r="D18" s="53" t="s">
        <v>172</v>
      </c>
      <c r="E18" s="53"/>
      <c r="F18" s="53"/>
      <c r="G18" s="53">
        <v>7500</v>
      </c>
      <c r="H18" s="76">
        <f t="shared" si="1"/>
        <v>0.37060829174284726</v>
      </c>
      <c r="I18" s="53"/>
      <c r="J18" s="53"/>
    </row>
    <row r="19" spans="1:10" ht="12.75">
      <c r="A19" s="74">
        <v>5</v>
      </c>
      <c r="B19" s="49" t="s">
        <v>179</v>
      </c>
      <c r="C19" s="50" t="s">
        <v>212</v>
      </c>
      <c r="D19" s="50" t="s">
        <v>163</v>
      </c>
      <c r="E19" s="53">
        <v>2</v>
      </c>
      <c r="F19" s="50">
        <v>148000</v>
      </c>
      <c r="G19" s="50">
        <f>E19*F19</f>
        <v>296000</v>
      </c>
      <c r="H19" s="75">
        <f t="shared" si="1"/>
        <v>14.626673914117704</v>
      </c>
      <c r="I19" s="50" t="s">
        <v>210</v>
      </c>
      <c r="J19" s="50" t="s">
        <v>211</v>
      </c>
    </row>
    <row r="20" spans="1:10" ht="12.75">
      <c r="A20" s="74">
        <v>6</v>
      </c>
      <c r="B20" s="49" t="s">
        <v>183</v>
      </c>
      <c r="C20" s="53" t="s">
        <v>184</v>
      </c>
      <c r="D20" s="53"/>
      <c r="E20" s="53"/>
      <c r="F20" s="53"/>
      <c r="G20" s="53">
        <v>40000</v>
      </c>
      <c r="H20" s="76">
        <f t="shared" si="1"/>
        <v>1.9765775559618521</v>
      </c>
      <c r="I20" s="53"/>
      <c r="J20" s="53"/>
    </row>
    <row r="21" spans="1:10" ht="12.75">
      <c r="A21" s="77"/>
      <c r="B21" s="57"/>
      <c r="C21" s="58" t="s">
        <v>213</v>
      </c>
      <c r="D21" s="58" t="s">
        <v>186</v>
      </c>
      <c r="E21" s="53">
        <v>2</v>
      </c>
      <c r="F21" s="58">
        <v>1120</v>
      </c>
      <c r="G21" s="50">
        <f aca="true" t="shared" si="2" ref="G21:G31">E21*F21</f>
        <v>2240</v>
      </c>
      <c r="H21" s="78">
        <f t="shared" si="1"/>
        <v>0.11068834313386372</v>
      </c>
      <c r="I21" s="58"/>
      <c r="J21" s="58"/>
    </row>
    <row r="22" spans="1:10" ht="12.75">
      <c r="A22" s="77"/>
      <c r="B22" s="57"/>
      <c r="C22" s="58" t="s">
        <v>214</v>
      </c>
      <c r="D22" s="58" t="s">
        <v>186</v>
      </c>
      <c r="E22" s="53">
        <v>42</v>
      </c>
      <c r="F22" s="58">
        <v>830</v>
      </c>
      <c r="G22" s="50">
        <f t="shared" si="2"/>
        <v>34860</v>
      </c>
      <c r="H22" s="78">
        <f t="shared" si="1"/>
        <v>1.722587340020754</v>
      </c>
      <c r="I22" s="58"/>
      <c r="J22" s="58"/>
    </row>
    <row r="23" spans="1:10" ht="12.75">
      <c r="A23" s="77"/>
      <c r="B23" s="57"/>
      <c r="C23" s="58" t="s">
        <v>215</v>
      </c>
      <c r="D23" s="58" t="s">
        <v>186</v>
      </c>
      <c r="E23" s="53"/>
      <c r="F23" s="58">
        <v>470</v>
      </c>
      <c r="G23" s="50">
        <f t="shared" si="2"/>
        <v>0</v>
      </c>
      <c r="H23" s="78">
        <f t="shared" si="1"/>
        <v>0</v>
      </c>
      <c r="I23" s="58"/>
      <c r="J23" s="58"/>
    </row>
    <row r="24" spans="1:10" ht="22.5">
      <c r="A24" s="74">
        <v>7</v>
      </c>
      <c r="B24" s="49" t="s">
        <v>187</v>
      </c>
      <c r="C24" s="50" t="s">
        <v>188</v>
      </c>
      <c r="D24" s="58" t="s">
        <v>186</v>
      </c>
      <c r="E24" s="53">
        <v>21</v>
      </c>
      <c r="F24" s="50">
        <v>960</v>
      </c>
      <c r="G24" s="50">
        <f t="shared" si="2"/>
        <v>20160</v>
      </c>
      <c r="H24" s="78">
        <f t="shared" si="1"/>
        <v>0.9961950882047734</v>
      </c>
      <c r="I24" s="79"/>
      <c r="J24" s="50"/>
    </row>
    <row r="25" spans="1:10" ht="22.5">
      <c r="A25" s="74"/>
      <c r="B25" s="49"/>
      <c r="C25" s="50" t="s">
        <v>189</v>
      </c>
      <c r="D25" s="50" t="s">
        <v>186</v>
      </c>
      <c r="E25" s="53">
        <v>20</v>
      </c>
      <c r="F25" s="50">
        <v>610</v>
      </c>
      <c r="G25" s="50">
        <f t="shared" si="2"/>
        <v>12200</v>
      </c>
      <c r="H25" s="78">
        <f t="shared" si="1"/>
        <v>0.6028561545683648</v>
      </c>
      <c r="I25" s="79"/>
      <c r="J25" s="50"/>
    </row>
    <row r="26" spans="1:10" ht="12.75">
      <c r="A26" s="74"/>
      <c r="B26" s="49"/>
      <c r="C26" s="50" t="s">
        <v>216</v>
      </c>
      <c r="D26" s="50" t="s">
        <v>186</v>
      </c>
      <c r="E26" s="53">
        <v>20</v>
      </c>
      <c r="F26" s="50">
        <v>1120</v>
      </c>
      <c r="G26" s="50">
        <f t="shared" si="2"/>
        <v>22400</v>
      </c>
      <c r="H26" s="78">
        <f t="shared" si="1"/>
        <v>1.106883431338637</v>
      </c>
      <c r="I26" s="79"/>
      <c r="J26" s="50"/>
    </row>
    <row r="27" spans="1:10" ht="12.75">
      <c r="A27" s="74"/>
      <c r="B27" s="49"/>
      <c r="C27" s="50" t="s">
        <v>217</v>
      </c>
      <c r="D27" s="50" t="s">
        <v>186</v>
      </c>
      <c r="E27" s="53">
        <v>35</v>
      </c>
      <c r="F27" s="50">
        <v>560</v>
      </c>
      <c r="G27" s="50">
        <f t="shared" si="2"/>
        <v>19600</v>
      </c>
      <c r="H27" s="78">
        <f t="shared" si="1"/>
        <v>0.9685230024213075</v>
      </c>
      <c r="I27" s="79"/>
      <c r="J27" s="50"/>
    </row>
    <row r="28" spans="1:10" ht="12.75">
      <c r="A28" s="74"/>
      <c r="B28" s="49"/>
      <c r="C28" s="50" t="s">
        <v>218</v>
      </c>
      <c r="D28" s="50" t="s">
        <v>186</v>
      </c>
      <c r="E28" s="53"/>
      <c r="F28" s="50">
        <v>830</v>
      </c>
      <c r="G28" s="50">
        <f t="shared" si="2"/>
        <v>0</v>
      </c>
      <c r="H28" s="78">
        <f t="shared" si="1"/>
        <v>0</v>
      </c>
      <c r="I28" s="79"/>
      <c r="J28" s="50"/>
    </row>
    <row r="29" spans="1:10" ht="12.75">
      <c r="A29" s="74"/>
      <c r="B29" s="49"/>
      <c r="C29" s="50" t="s">
        <v>190</v>
      </c>
      <c r="D29" s="50" t="s">
        <v>186</v>
      </c>
      <c r="E29" s="53">
        <v>28</v>
      </c>
      <c r="F29" s="50">
        <v>560</v>
      </c>
      <c r="G29" s="50">
        <f t="shared" si="2"/>
        <v>15680</v>
      </c>
      <c r="H29" s="78">
        <f t="shared" si="1"/>
        <v>0.774818401937046</v>
      </c>
      <c r="I29" s="79"/>
      <c r="J29" s="50"/>
    </row>
    <row r="30" spans="1:10" ht="12.75">
      <c r="A30" s="74"/>
      <c r="B30" s="49"/>
      <c r="C30" s="50" t="s">
        <v>191</v>
      </c>
      <c r="D30" s="50" t="s">
        <v>177</v>
      </c>
      <c r="E30" s="53">
        <v>7</v>
      </c>
      <c r="F30" s="50">
        <v>520</v>
      </c>
      <c r="G30" s="50">
        <f t="shared" si="2"/>
        <v>3640</v>
      </c>
      <c r="H30" s="78">
        <f t="shared" si="1"/>
        <v>0.17986855759252854</v>
      </c>
      <c r="I30" s="79"/>
      <c r="J30" s="50"/>
    </row>
    <row r="31" spans="1:10" ht="12.75">
      <c r="A31" s="74"/>
      <c r="B31" s="49"/>
      <c r="C31" s="50" t="s">
        <v>192</v>
      </c>
      <c r="D31" s="50" t="s">
        <v>186</v>
      </c>
      <c r="E31" s="53"/>
      <c r="F31" s="50">
        <v>960</v>
      </c>
      <c r="G31" s="50">
        <f t="shared" si="2"/>
        <v>0</v>
      </c>
      <c r="H31" s="78">
        <f t="shared" si="1"/>
        <v>0</v>
      </c>
      <c r="I31" s="79"/>
      <c r="J31" s="50"/>
    </row>
    <row r="32" spans="1:10" ht="12.75">
      <c r="A32" s="74"/>
      <c r="B32" s="49"/>
      <c r="C32" s="53" t="s">
        <v>184</v>
      </c>
      <c r="D32" s="53"/>
      <c r="E32" s="53"/>
      <c r="F32" s="53"/>
      <c r="G32" s="53">
        <v>30000</v>
      </c>
      <c r="H32" s="76">
        <f t="shared" si="1"/>
        <v>1.482433166971389</v>
      </c>
      <c r="I32" s="53"/>
      <c r="J32" s="53"/>
    </row>
    <row r="33" spans="1:10" ht="12.75">
      <c r="A33" s="74">
        <v>8</v>
      </c>
      <c r="B33" s="49" t="s">
        <v>193</v>
      </c>
      <c r="C33" s="50" t="s">
        <v>194</v>
      </c>
      <c r="D33" s="50" t="s">
        <v>186</v>
      </c>
      <c r="E33" s="53">
        <v>120</v>
      </c>
      <c r="F33" s="50">
        <v>580</v>
      </c>
      <c r="G33" s="50">
        <f>E33*F33</f>
        <v>69600</v>
      </c>
      <c r="H33" s="76">
        <f t="shared" si="1"/>
        <v>3.4392449473736226</v>
      </c>
      <c r="I33" s="50" t="s">
        <v>219</v>
      </c>
      <c r="J33" s="50" t="s">
        <v>211</v>
      </c>
    </row>
    <row r="34" spans="1:10" ht="12.75">
      <c r="A34" s="74"/>
      <c r="B34" s="49"/>
      <c r="C34" s="50" t="s">
        <v>195</v>
      </c>
      <c r="D34" s="50" t="s">
        <v>177</v>
      </c>
      <c r="E34" s="53">
        <v>38</v>
      </c>
      <c r="F34" s="50">
        <v>610</v>
      </c>
      <c r="G34" s="50">
        <f>E34*F34</f>
        <v>23180</v>
      </c>
      <c r="H34" s="76">
        <f t="shared" si="1"/>
        <v>1.1454266936798934</v>
      </c>
      <c r="I34" s="50" t="s">
        <v>219</v>
      </c>
      <c r="J34" s="50" t="s">
        <v>211</v>
      </c>
    </row>
    <row r="35" spans="1:10" ht="12.75">
      <c r="A35" s="74"/>
      <c r="B35" s="49"/>
      <c r="C35" s="53" t="s">
        <v>184</v>
      </c>
      <c r="D35" s="53"/>
      <c r="E35" s="53"/>
      <c r="F35" s="53"/>
      <c r="G35" s="53">
        <v>8000</v>
      </c>
      <c r="H35" s="76">
        <f t="shared" si="1"/>
        <v>0.3953155111923704</v>
      </c>
      <c r="I35" s="53"/>
      <c r="J35" s="53"/>
    </row>
    <row r="36" spans="1:10" ht="12.75">
      <c r="A36" s="74">
        <v>9</v>
      </c>
      <c r="B36" s="49" t="s">
        <v>196</v>
      </c>
      <c r="C36" s="50" t="s">
        <v>197</v>
      </c>
      <c r="D36" s="50" t="s">
        <v>175</v>
      </c>
      <c r="E36" s="50">
        <v>3</v>
      </c>
      <c r="F36" s="50">
        <v>4600</v>
      </c>
      <c r="G36" s="50">
        <f>E36*F36</f>
        <v>13800</v>
      </c>
      <c r="H36" s="76">
        <f t="shared" si="1"/>
        <v>0.681919256806839</v>
      </c>
      <c r="I36" s="50"/>
      <c r="J36" s="50"/>
    </row>
    <row r="37" spans="1:10" ht="12.75">
      <c r="A37" s="74"/>
      <c r="B37" s="49"/>
      <c r="C37" s="50" t="s">
        <v>220</v>
      </c>
      <c r="D37" s="50" t="s">
        <v>175</v>
      </c>
      <c r="E37" s="50">
        <v>3</v>
      </c>
      <c r="F37" s="50">
        <v>6200</v>
      </c>
      <c r="G37" s="50">
        <f>E37*F37</f>
        <v>18600</v>
      </c>
      <c r="H37" s="76">
        <f t="shared" si="1"/>
        <v>0.9191085635222612</v>
      </c>
      <c r="I37" s="50"/>
      <c r="J37" s="50"/>
    </row>
    <row r="38" spans="1:10" ht="12.75">
      <c r="A38" s="74">
        <v>11</v>
      </c>
      <c r="B38" s="49" t="s">
        <v>199</v>
      </c>
      <c r="C38" s="50" t="s">
        <v>200</v>
      </c>
      <c r="D38" s="50" t="s">
        <v>177</v>
      </c>
      <c r="E38" s="50"/>
      <c r="F38" s="50">
        <v>0</v>
      </c>
      <c r="G38" s="50">
        <v>2400</v>
      </c>
      <c r="H38" s="76">
        <f t="shared" si="1"/>
        <v>0.11859465335771112</v>
      </c>
      <c r="I38" s="50"/>
      <c r="J38" s="50"/>
    </row>
    <row r="39" spans="1:10" ht="12.75">
      <c r="A39" s="62"/>
      <c r="B39" s="49"/>
      <c r="C39" s="49" t="s">
        <v>204</v>
      </c>
      <c r="D39" s="49"/>
      <c r="E39" s="49"/>
      <c r="F39" s="49"/>
      <c r="G39" s="49">
        <f>SUM(G11:G38)</f>
        <v>860750</v>
      </c>
      <c r="H39" s="63">
        <f t="shared" si="1"/>
        <v>42.5334782823541</v>
      </c>
      <c r="I39" s="50"/>
      <c r="J39" s="50"/>
    </row>
    <row r="40" spans="1:10" ht="12.75">
      <c r="A40" s="71"/>
      <c r="B40" s="71"/>
      <c r="C40" s="71"/>
      <c r="D40" s="71"/>
      <c r="E40" s="71"/>
      <c r="F40" s="71"/>
      <c r="G40" s="71"/>
      <c r="H40" s="80"/>
      <c r="I40" s="71"/>
      <c r="J40" s="71"/>
    </row>
    <row r="41" spans="1:10" ht="12.75">
      <c r="A41" s="71"/>
      <c r="B41" s="71"/>
      <c r="C41" s="81" t="s">
        <v>205</v>
      </c>
      <c r="D41" s="81"/>
      <c r="E41" s="81"/>
      <c r="F41" s="81"/>
      <c r="G41" s="81">
        <f>G18+G32+G20+G35</f>
        <v>85500</v>
      </c>
      <c r="H41" s="80"/>
      <c r="I41" s="71"/>
      <c r="J41" s="71"/>
    </row>
    <row r="42" spans="1:10" ht="13.5" thickBot="1">
      <c r="A42" s="71"/>
      <c r="B42" s="71"/>
      <c r="C42" s="71"/>
      <c r="D42" s="71"/>
      <c r="E42" s="71"/>
      <c r="F42" s="71"/>
      <c r="G42" s="71"/>
      <c r="H42" s="80"/>
      <c r="I42" s="71"/>
      <c r="J42" s="71"/>
    </row>
    <row r="43" spans="1:10" ht="13.5" thickBot="1">
      <c r="A43" s="71"/>
      <c r="B43" s="71"/>
      <c r="C43" s="67" t="s">
        <v>206</v>
      </c>
      <c r="D43" s="82"/>
      <c r="E43" s="69">
        <f>G39/G3/12</f>
        <v>3.5444565235295085</v>
      </c>
      <c r="F43" s="71"/>
      <c r="G43" s="71"/>
      <c r="H43" s="80"/>
      <c r="I43" s="71"/>
      <c r="J43" s="71"/>
    </row>
    <row r="44" spans="1:10" ht="12.75">
      <c r="A44" s="71"/>
      <c r="B44" s="71"/>
      <c r="C44" s="71"/>
      <c r="D44" s="71"/>
      <c r="E44" s="71"/>
      <c r="F44" s="71"/>
      <c r="G44" s="71"/>
      <c r="H44" s="80"/>
      <c r="I44" s="71"/>
      <c r="J44" s="71"/>
    </row>
    <row r="45" spans="1:10" ht="12.75">
      <c r="A45" s="71"/>
      <c r="B45" s="71"/>
      <c r="C45" s="71" t="s">
        <v>205</v>
      </c>
      <c r="D45" s="71"/>
      <c r="E45" s="71">
        <f>G41/G3/12</f>
        <v>0.35207787715570493</v>
      </c>
      <c r="F45" s="71"/>
      <c r="G45" s="71"/>
      <c r="H45" s="80"/>
      <c r="I45" s="71"/>
      <c r="J45" s="71"/>
    </row>
  </sheetData>
  <sheetProtection selectLockedCells="1" selectUnlockedCells="1"/>
  <mergeCells count="12">
    <mergeCell ref="H9:H10"/>
    <mergeCell ref="I9:I10"/>
    <mergeCell ref="A1:J1"/>
    <mergeCell ref="A2:J2"/>
    <mergeCell ref="A8:A10"/>
    <mergeCell ref="B8:B10"/>
    <mergeCell ref="C8:C10"/>
    <mergeCell ref="D8:I8"/>
    <mergeCell ref="J8:J10"/>
    <mergeCell ref="D9:E9"/>
    <mergeCell ref="F9:F10"/>
    <mergeCell ref="G9:G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D23" sqref="D23"/>
    </sheetView>
  </sheetViews>
  <sheetFormatPr defaultColWidth="11.57421875" defaultRowHeight="12.75"/>
  <cols>
    <col min="1" max="1" width="7.140625" style="39" customWidth="1"/>
    <col min="2" max="2" width="19.140625" style="39" customWidth="1"/>
    <col min="3" max="3" width="40.00390625" style="39" customWidth="1"/>
    <col min="4" max="16384" width="11.57421875" style="39" customWidth="1"/>
  </cols>
  <sheetData>
    <row r="1" spans="1:10" ht="12.75">
      <c r="A1" s="38" t="s">
        <v>139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38" t="s">
        <v>221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40"/>
      <c r="B3" s="40"/>
      <c r="C3" s="40"/>
      <c r="D3" s="40"/>
      <c r="E3" s="41" t="s">
        <v>141</v>
      </c>
      <c r="F3" s="42"/>
      <c r="G3" s="41">
        <v>4274.52</v>
      </c>
      <c r="H3" s="43" t="s">
        <v>142</v>
      </c>
      <c r="I3" s="40"/>
      <c r="J3" s="40"/>
    </row>
    <row r="4" spans="1:10" ht="12.75">
      <c r="A4" s="40"/>
      <c r="B4" s="40" t="s">
        <v>143</v>
      </c>
      <c r="C4" s="40"/>
      <c r="D4" s="40" t="s">
        <v>144</v>
      </c>
      <c r="E4" s="41"/>
      <c r="F4" s="42"/>
      <c r="G4" s="41"/>
      <c r="H4" s="43"/>
      <c r="I4" s="40"/>
      <c r="J4" s="40"/>
    </row>
    <row r="5" spans="1:10" ht="12.75">
      <c r="A5" s="40"/>
      <c r="B5" s="40" t="s">
        <v>145</v>
      </c>
      <c r="C5" s="40"/>
      <c r="D5" s="40" t="s">
        <v>146</v>
      </c>
      <c r="E5" s="41"/>
      <c r="F5" s="42"/>
      <c r="G5" s="41"/>
      <c r="H5" s="43"/>
      <c r="I5" s="40"/>
      <c r="J5" s="40"/>
    </row>
    <row r="6" spans="1:10" ht="12.75" customHeight="1">
      <c r="A6" s="44" t="s">
        <v>147</v>
      </c>
      <c r="B6" s="44"/>
      <c r="C6" s="45" t="s">
        <v>148</v>
      </c>
      <c r="D6" s="45" t="s">
        <v>149</v>
      </c>
      <c r="E6" s="45"/>
      <c r="F6" s="45"/>
      <c r="G6" s="45"/>
      <c r="H6" s="45"/>
      <c r="I6" s="45"/>
      <c r="J6" s="44" t="s">
        <v>150</v>
      </c>
    </row>
    <row r="7" spans="1:10" ht="12.75" customHeight="1">
      <c r="A7" s="44"/>
      <c r="B7" s="44"/>
      <c r="C7" s="45"/>
      <c r="D7" s="44" t="s">
        <v>151</v>
      </c>
      <c r="E7" s="44"/>
      <c r="F7" s="44" t="s">
        <v>152</v>
      </c>
      <c r="G7" s="44" t="s">
        <v>153</v>
      </c>
      <c r="H7" s="46" t="s">
        <v>154</v>
      </c>
      <c r="I7" s="44" t="s">
        <v>155</v>
      </c>
      <c r="J7" s="44"/>
    </row>
    <row r="8" spans="1:10" ht="12.75">
      <c r="A8" s="44"/>
      <c r="B8" s="44"/>
      <c r="C8" s="45"/>
      <c r="D8" s="47" t="s">
        <v>156</v>
      </c>
      <c r="E8" s="47" t="s">
        <v>157</v>
      </c>
      <c r="F8" s="44"/>
      <c r="G8" s="44"/>
      <c r="H8" s="46"/>
      <c r="I8" s="44"/>
      <c r="J8" s="44"/>
    </row>
    <row r="9" spans="1:10" ht="12.75">
      <c r="A9" s="48">
        <v>1</v>
      </c>
      <c r="B9" s="49" t="s">
        <v>158</v>
      </c>
      <c r="C9" s="50" t="s">
        <v>159</v>
      </c>
      <c r="D9" s="51" t="s">
        <v>160</v>
      </c>
      <c r="E9" s="51">
        <v>0</v>
      </c>
      <c r="F9" s="51">
        <v>7800</v>
      </c>
      <c r="G9" s="51">
        <f aca="true" t="shared" si="0" ref="G9:G16">E9*F9</f>
        <v>0</v>
      </c>
      <c r="H9" s="52">
        <f aca="true" t="shared" si="1" ref="H9:H36">G9/$G$3</f>
        <v>0</v>
      </c>
      <c r="I9" s="51"/>
      <c r="J9" s="51"/>
    </row>
    <row r="10" spans="1:10" ht="12.75">
      <c r="A10" s="48">
        <v>2</v>
      </c>
      <c r="B10" s="49" t="s">
        <v>161</v>
      </c>
      <c r="C10" s="50" t="s">
        <v>162</v>
      </c>
      <c r="D10" s="51" t="s">
        <v>163</v>
      </c>
      <c r="E10" s="51">
        <v>0</v>
      </c>
      <c r="F10" s="51">
        <v>9800</v>
      </c>
      <c r="G10" s="51">
        <f t="shared" si="0"/>
        <v>0</v>
      </c>
      <c r="H10" s="52">
        <f t="shared" si="1"/>
        <v>0</v>
      </c>
      <c r="I10" s="51"/>
      <c r="J10" s="50"/>
    </row>
    <row r="11" spans="1:10" ht="12.75">
      <c r="A11" s="48"/>
      <c r="B11" s="49"/>
      <c r="C11" s="50" t="s">
        <v>164</v>
      </c>
      <c r="D11" s="51" t="s">
        <v>165</v>
      </c>
      <c r="E11" s="51">
        <v>0</v>
      </c>
      <c r="F11" s="51">
        <v>32000</v>
      </c>
      <c r="G11" s="51">
        <f t="shared" si="0"/>
        <v>0</v>
      </c>
      <c r="H11" s="52">
        <f t="shared" si="1"/>
        <v>0</v>
      </c>
      <c r="I11" s="51"/>
      <c r="J11" s="50"/>
    </row>
    <row r="12" spans="1:10" ht="12.75">
      <c r="A12" s="48"/>
      <c r="B12" s="49"/>
      <c r="C12" s="50" t="s">
        <v>166</v>
      </c>
      <c r="D12" s="51" t="s">
        <v>167</v>
      </c>
      <c r="E12" s="51">
        <v>0</v>
      </c>
      <c r="F12" s="51">
        <v>340</v>
      </c>
      <c r="G12" s="51">
        <f t="shared" si="0"/>
        <v>0</v>
      </c>
      <c r="H12" s="52">
        <f t="shared" si="1"/>
        <v>0</v>
      </c>
      <c r="I12" s="51"/>
      <c r="J12" s="50"/>
    </row>
    <row r="13" spans="1:10" ht="22.5">
      <c r="A13" s="48">
        <v>3</v>
      </c>
      <c r="B13" s="49" t="s">
        <v>168</v>
      </c>
      <c r="C13" s="50" t="s">
        <v>169</v>
      </c>
      <c r="D13" s="51" t="s">
        <v>170</v>
      </c>
      <c r="E13" s="51"/>
      <c r="F13" s="51">
        <v>180</v>
      </c>
      <c r="G13" s="51">
        <f t="shared" si="0"/>
        <v>0</v>
      </c>
      <c r="H13" s="52">
        <f t="shared" si="1"/>
        <v>0</v>
      </c>
      <c r="I13" s="51"/>
      <c r="J13" s="51"/>
    </row>
    <row r="14" spans="1:10" ht="12.75">
      <c r="A14" s="48"/>
      <c r="B14" s="49"/>
      <c r="C14" s="50" t="s">
        <v>171</v>
      </c>
      <c r="D14" s="51" t="s">
        <v>172</v>
      </c>
      <c r="E14" s="51">
        <v>0</v>
      </c>
      <c r="F14" s="51">
        <v>190</v>
      </c>
      <c r="G14" s="51">
        <f t="shared" si="0"/>
        <v>0</v>
      </c>
      <c r="H14" s="52">
        <f t="shared" si="1"/>
        <v>0</v>
      </c>
      <c r="I14" s="51"/>
      <c r="J14" s="51"/>
    </row>
    <row r="15" spans="1:10" ht="12.75">
      <c r="A15" s="48">
        <v>4</v>
      </c>
      <c r="B15" s="49" t="s">
        <v>173</v>
      </c>
      <c r="C15" s="50" t="s">
        <v>174</v>
      </c>
      <c r="D15" s="51" t="s">
        <v>175</v>
      </c>
      <c r="E15" s="51">
        <v>0</v>
      </c>
      <c r="F15" s="51">
        <v>0</v>
      </c>
      <c r="G15" s="51">
        <v>0</v>
      </c>
      <c r="H15" s="52">
        <f t="shared" si="1"/>
        <v>0</v>
      </c>
      <c r="I15" s="51"/>
      <c r="J15" s="51"/>
    </row>
    <row r="16" spans="1:10" ht="12.75">
      <c r="A16" s="48"/>
      <c r="B16" s="49"/>
      <c r="C16" s="50" t="s">
        <v>176</v>
      </c>
      <c r="D16" s="51" t="s">
        <v>177</v>
      </c>
      <c r="E16" s="51">
        <v>0</v>
      </c>
      <c r="F16" s="51">
        <v>1100</v>
      </c>
      <c r="G16" s="51">
        <f t="shared" si="0"/>
        <v>0</v>
      </c>
      <c r="H16" s="52">
        <f t="shared" si="1"/>
        <v>0</v>
      </c>
      <c r="I16" s="51"/>
      <c r="J16" s="51"/>
    </row>
    <row r="17" spans="1:10" ht="12.75">
      <c r="A17" s="48"/>
      <c r="B17" s="49"/>
      <c r="C17" s="53" t="s">
        <v>178</v>
      </c>
      <c r="D17" s="54" t="s">
        <v>172</v>
      </c>
      <c r="E17" s="54"/>
      <c r="F17" s="54"/>
      <c r="G17" s="54">
        <v>6000</v>
      </c>
      <c r="H17" s="55">
        <f t="shared" si="1"/>
        <v>1.4036663765756154</v>
      </c>
      <c r="I17" s="54"/>
      <c r="J17" s="54"/>
    </row>
    <row r="18" spans="1:10" ht="12.75">
      <c r="A18" s="48">
        <v>5</v>
      </c>
      <c r="B18" s="49" t="s">
        <v>179</v>
      </c>
      <c r="C18" s="50" t="s">
        <v>180</v>
      </c>
      <c r="D18" s="51" t="s">
        <v>163</v>
      </c>
      <c r="E18" s="51">
        <v>1</v>
      </c>
      <c r="F18" s="51">
        <v>128000</v>
      </c>
      <c r="G18" s="51">
        <f>E18*F18</f>
        <v>128000</v>
      </c>
      <c r="H18" s="52">
        <f t="shared" si="1"/>
        <v>29.944882700279795</v>
      </c>
      <c r="I18" s="50" t="s">
        <v>222</v>
      </c>
      <c r="J18" s="50" t="s">
        <v>223</v>
      </c>
    </row>
    <row r="19" spans="1:10" ht="12.75">
      <c r="A19" s="48"/>
      <c r="B19" s="49"/>
      <c r="C19" s="50" t="s">
        <v>181</v>
      </c>
      <c r="D19" s="51" t="s">
        <v>182</v>
      </c>
      <c r="E19" s="51">
        <v>0</v>
      </c>
      <c r="F19" s="51">
        <v>1450</v>
      </c>
      <c r="G19" s="51">
        <f>E19*F19</f>
        <v>0</v>
      </c>
      <c r="H19" s="52">
        <f t="shared" si="1"/>
        <v>0</v>
      </c>
      <c r="I19" s="50"/>
      <c r="J19" s="50"/>
    </row>
    <row r="20" spans="1:10" ht="12.75">
      <c r="A20" s="48">
        <v>6</v>
      </c>
      <c r="B20" s="49" t="s">
        <v>183</v>
      </c>
      <c r="C20" s="53" t="s">
        <v>184</v>
      </c>
      <c r="D20" s="54"/>
      <c r="E20" s="54"/>
      <c r="F20" s="54"/>
      <c r="G20" s="54">
        <v>7000</v>
      </c>
      <c r="H20" s="55">
        <f t="shared" si="1"/>
        <v>1.6376107726715512</v>
      </c>
      <c r="I20" s="54"/>
      <c r="J20" s="54"/>
    </row>
    <row r="21" spans="1:10" ht="12.75">
      <c r="A21" s="56"/>
      <c r="B21" s="57"/>
      <c r="C21" s="58" t="s">
        <v>185</v>
      </c>
      <c r="D21" s="59" t="s">
        <v>186</v>
      </c>
      <c r="E21" s="59"/>
      <c r="F21" s="59">
        <v>470</v>
      </c>
      <c r="G21" s="51">
        <f aca="true" t="shared" si="2" ref="G21:G26">E21*F21</f>
        <v>0</v>
      </c>
      <c r="H21" s="60">
        <f t="shared" si="1"/>
        <v>0</v>
      </c>
      <c r="I21" s="59"/>
      <c r="J21" s="59"/>
    </row>
    <row r="22" spans="1:10" ht="22.5">
      <c r="A22" s="48">
        <v>7</v>
      </c>
      <c r="B22" s="49" t="s">
        <v>187</v>
      </c>
      <c r="C22" s="50" t="s">
        <v>188</v>
      </c>
      <c r="D22" s="51" t="s">
        <v>186</v>
      </c>
      <c r="E22" s="51">
        <v>12</v>
      </c>
      <c r="F22" s="51">
        <v>570</v>
      </c>
      <c r="G22" s="51">
        <f t="shared" si="2"/>
        <v>6840</v>
      </c>
      <c r="H22" s="60">
        <f t="shared" si="1"/>
        <v>1.6001796692962016</v>
      </c>
      <c r="I22" s="61"/>
      <c r="J22" s="51"/>
    </row>
    <row r="23" spans="1:10" ht="12.75">
      <c r="A23" s="48"/>
      <c r="B23" s="49"/>
      <c r="C23" s="50" t="s">
        <v>189</v>
      </c>
      <c r="D23" s="51" t="s">
        <v>186</v>
      </c>
      <c r="E23" s="51">
        <v>10</v>
      </c>
      <c r="F23" s="51">
        <v>510</v>
      </c>
      <c r="G23" s="51">
        <f t="shared" si="2"/>
        <v>5100</v>
      </c>
      <c r="H23" s="60">
        <f t="shared" si="1"/>
        <v>1.193116420089273</v>
      </c>
      <c r="I23" s="61"/>
      <c r="J23" s="51"/>
    </row>
    <row r="24" spans="1:10" ht="12.75">
      <c r="A24" s="48"/>
      <c r="B24" s="49"/>
      <c r="C24" s="50" t="s">
        <v>190</v>
      </c>
      <c r="D24" s="51" t="s">
        <v>186</v>
      </c>
      <c r="E24" s="51">
        <v>6</v>
      </c>
      <c r="F24" s="51">
        <v>500</v>
      </c>
      <c r="G24" s="51">
        <f t="shared" si="2"/>
        <v>3000</v>
      </c>
      <c r="H24" s="60">
        <f t="shared" si="1"/>
        <v>0.7018331882878077</v>
      </c>
      <c r="I24" s="61"/>
      <c r="J24" s="51"/>
    </row>
    <row r="25" spans="1:10" ht="12.75">
      <c r="A25" s="48"/>
      <c r="B25" s="49"/>
      <c r="C25" s="50" t="s">
        <v>191</v>
      </c>
      <c r="D25" s="51" t="s">
        <v>177</v>
      </c>
      <c r="E25" s="51">
        <v>3</v>
      </c>
      <c r="F25" s="51">
        <v>490</v>
      </c>
      <c r="G25" s="51">
        <f t="shared" si="2"/>
        <v>1470</v>
      </c>
      <c r="H25" s="60">
        <f t="shared" si="1"/>
        <v>0.34389826226102577</v>
      </c>
      <c r="I25" s="61"/>
      <c r="J25" s="51"/>
    </row>
    <row r="26" spans="1:10" ht="12.75">
      <c r="A26" s="48"/>
      <c r="B26" s="49"/>
      <c r="C26" s="50" t="s">
        <v>192</v>
      </c>
      <c r="D26" s="51" t="s">
        <v>186</v>
      </c>
      <c r="E26" s="51"/>
      <c r="F26" s="51">
        <v>620</v>
      </c>
      <c r="G26" s="51">
        <f t="shared" si="2"/>
        <v>0</v>
      </c>
      <c r="H26" s="60">
        <f t="shared" si="1"/>
        <v>0</v>
      </c>
      <c r="I26" s="61"/>
      <c r="J26" s="51"/>
    </row>
    <row r="27" spans="1:10" ht="12.75">
      <c r="A27" s="48"/>
      <c r="B27" s="49"/>
      <c r="C27" s="53" t="s">
        <v>184</v>
      </c>
      <c r="D27" s="54"/>
      <c r="E27" s="54"/>
      <c r="F27" s="54"/>
      <c r="G27" s="54">
        <v>10000</v>
      </c>
      <c r="H27" s="55">
        <f t="shared" si="1"/>
        <v>2.339443960959359</v>
      </c>
      <c r="I27" s="54"/>
      <c r="J27" s="54"/>
    </row>
    <row r="28" spans="1:10" ht="12.75">
      <c r="A28" s="48">
        <v>8</v>
      </c>
      <c r="B28" s="49" t="s">
        <v>193</v>
      </c>
      <c r="C28" s="50" t="s">
        <v>194</v>
      </c>
      <c r="D28" s="51" t="s">
        <v>186</v>
      </c>
      <c r="E28" s="51">
        <v>8</v>
      </c>
      <c r="F28" s="51">
        <v>540</v>
      </c>
      <c r="G28" s="51">
        <f>E28*F28</f>
        <v>4320</v>
      </c>
      <c r="H28" s="55">
        <f t="shared" si="1"/>
        <v>1.0106397911344431</v>
      </c>
      <c r="I28" s="51"/>
      <c r="J28" s="51"/>
    </row>
    <row r="29" spans="1:10" ht="12.75">
      <c r="A29" s="48"/>
      <c r="B29" s="49"/>
      <c r="C29" s="50" t="s">
        <v>195</v>
      </c>
      <c r="D29" s="51" t="s">
        <v>177</v>
      </c>
      <c r="E29" s="51">
        <v>0</v>
      </c>
      <c r="F29" s="51">
        <v>610</v>
      </c>
      <c r="G29" s="51">
        <f>E29*F29</f>
        <v>0</v>
      </c>
      <c r="H29" s="55">
        <f t="shared" si="1"/>
        <v>0</v>
      </c>
      <c r="I29" s="51"/>
      <c r="J29" s="51"/>
    </row>
    <row r="30" spans="1:10" ht="12.75">
      <c r="A30" s="48"/>
      <c r="B30" s="49"/>
      <c r="C30" s="53" t="s">
        <v>184</v>
      </c>
      <c r="D30" s="54"/>
      <c r="E30" s="54"/>
      <c r="F30" s="54"/>
      <c r="G30" s="54">
        <v>8000</v>
      </c>
      <c r="H30" s="55">
        <f t="shared" si="1"/>
        <v>1.8715551687674872</v>
      </c>
      <c r="I30" s="54"/>
      <c r="J30" s="54"/>
    </row>
    <row r="31" spans="1:10" ht="12.75">
      <c r="A31" s="48">
        <v>9</v>
      </c>
      <c r="B31" s="49" t="s">
        <v>196</v>
      </c>
      <c r="C31" s="50" t="s">
        <v>197</v>
      </c>
      <c r="D31" s="51" t="s">
        <v>175</v>
      </c>
      <c r="E31" s="51">
        <v>0</v>
      </c>
      <c r="F31" s="51">
        <v>7200</v>
      </c>
      <c r="G31" s="51">
        <f>E31*F31</f>
        <v>0</v>
      </c>
      <c r="H31" s="55">
        <f t="shared" si="1"/>
        <v>0</v>
      </c>
      <c r="I31" s="51"/>
      <c r="J31" s="51"/>
    </row>
    <row r="32" spans="1:10" ht="12.75">
      <c r="A32" s="48"/>
      <c r="B32" s="49"/>
      <c r="C32" s="50" t="s">
        <v>198</v>
      </c>
      <c r="D32" s="51" t="s">
        <v>177</v>
      </c>
      <c r="E32" s="51">
        <v>0</v>
      </c>
      <c r="F32" s="51">
        <v>6450</v>
      </c>
      <c r="G32" s="51">
        <f>E32*F32</f>
        <v>0</v>
      </c>
      <c r="H32" s="55">
        <f t="shared" si="1"/>
        <v>0</v>
      </c>
      <c r="I32" s="51"/>
      <c r="J32" s="51"/>
    </row>
    <row r="33" spans="1:10" ht="12.75">
      <c r="A33" s="48">
        <v>11</v>
      </c>
      <c r="B33" s="49" t="s">
        <v>199</v>
      </c>
      <c r="C33" s="50" t="s">
        <v>200</v>
      </c>
      <c r="D33" s="51" t="s">
        <v>177</v>
      </c>
      <c r="E33" s="51"/>
      <c r="F33" s="51">
        <v>0</v>
      </c>
      <c r="G33" s="51">
        <v>1800</v>
      </c>
      <c r="H33" s="55">
        <f t="shared" si="1"/>
        <v>0.4210999129726846</v>
      </c>
      <c r="I33" s="51"/>
      <c r="J33" s="51"/>
    </row>
    <row r="34" spans="1:10" ht="12.75">
      <c r="A34" s="48"/>
      <c r="B34" s="49"/>
      <c r="C34" s="50" t="s">
        <v>201</v>
      </c>
      <c r="D34" s="51" t="s">
        <v>202</v>
      </c>
      <c r="E34" s="51">
        <v>0</v>
      </c>
      <c r="F34" s="51">
        <v>1220</v>
      </c>
      <c r="G34" s="51">
        <f>E34*F34</f>
        <v>0</v>
      </c>
      <c r="H34" s="55">
        <f t="shared" si="1"/>
        <v>0</v>
      </c>
      <c r="I34" s="51"/>
      <c r="J34" s="51"/>
    </row>
    <row r="35" spans="1:10" ht="12.75">
      <c r="A35" s="48"/>
      <c r="B35" s="49"/>
      <c r="C35" s="50" t="s">
        <v>203</v>
      </c>
      <c r="D35" s="51" t="s">
        <v>177</v>
      </c>
      <c r="E35" s="51">
        <v>0</v>
      </c>
      <c r="F35" s="51">
        <v>2100</v>
      </c>
      <c r="G35" s="51">
        <f>E35*F35</f>
        <v>0</v>
      </c>
      <c r="H35" s="55">
        <f t="shared" si="1"/>
        <v>0</v>
      </c>
      <c r="I35" s="51"/>
      <c r="J35" s="51"/>
    </row>
    <row r="36" spans="1:10" ht="12.75">
      <c r="A36" s="62"/>
      <c r="B36" s="49"/>
      <c r="C36" s="49" t="s">
        <v>204</v>
      </c>
      <c r="D36" s="49"/>
      <c r="E36" s="49"/>
      <c r="F36" s="49"/>
      <c r="G36" s="49">
        <f>SUM(G9:G35)</f>
        <v>181530</v>
      </c>
      <c r="H36" s="63">
        <f t="shared" si="1"/>
        <v>42.467926223295244</v>
      </c>
      <c r="I36" s="51"/>
      <c r="J36" s="51"/>
    </row>
    <row r="37" spans="1:10" ht="13.5" thickBot="1">
      <c r="A37" s="64"/>
      <c r="B37" s="64"/>
      <c r="C37" s="65" t="s">
        <v>205</v>
      </c>
      <c r="D37" s="65"/>
      <c r="E37" s="65"/>
      <c r="F37" s="65"/>
      <c r="G37" s="65">
        <f>G17+G27+G20+G30</f>
        <v>31000</v>
      </c>
      <c r="H37" s="66"/>
      <c r="I37" s="64"/>
      <c r="J37" s="64"/>
    </row>
    <row r="38" spans="1:10" ht="13.5" thickBot="1">
      <c r="A38" s="64"/>
      <c r="B38" s="64"/>
      <c r="C38" s="67" t="s">
        <v>206</v>
      </c>
      <c r="D38" s="68"/>
      <c r="E38" s="69">
        <f>G36/G3/12</f>
        <v>3.5389938519412705</v>
      </c>
      <c r="F38" s="64"/>
      <c r="G38" s="64"/>
      <c r="H38" s="66"/>
      <c r="I38" s="64"/>
      <c r="J38" s="64"/>
    </row>
    <row r="39" spans="1:10" ht="12.75">
      <c r="A39" s="64"/>
      <c r="B39" s="64"/>
      <c r="C39" s="64" t="s">
        <v>205</v>
      </c>
      <c r="D39" s="64"/>
      <c r="E39" s="64">
        <f>G37/G3/12</f>
        <v>0.6043563565811677</v>
      </c>
      <c r="F39" s="64"/>
      <c r="G39" s="64"/>
      <c r="H39" s="66"/>
      <c r="I39" s="64"/>
      <c r="J39" s="64"/>
    </row>
  </sheetData>
  <sheetProtection selectLockedCells="1" selectUnlockedCells="1"/>
  <mergeCells count="12">
    <mergeCell ref="H7:H8"/>
    <mergeCell ref="I7:I8"/>
    <mergeCell ref="A1:J1"/>
    <mergeCell ref="A2:J2"/>
    <mergeCell ref="A6:A8"/>
    <mergeCell ref="B6:B8"/>
    <mergeCell ref="C6:C8"/>
    <mergeCell ref="D6:I6"/>
    <mergeCell ref="J6:J8"/>
    <mergeCell ref="D7:E7"/>
    <mergeCell ref="F7:F8"/>
    <mergeCell ref="G7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2015-04-13T17:45:02Z</dcterms:modified>
  <cp:category/>
  <cp:version/>
  <cp:contentType/>
  <cp:contentStatus/>
</cp:coreProperties>
</file>